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Pol'!$A$1:$U$103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45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0" i="1" l="1"/>
  <c r="H49" i="1"/>
  <c r="H48" i="1"/>
  <c r="H47" i="1"/>
  <c r="G50" i="1"/>
  <c r="G49" i="1"/>
  <c r="G48" i="1"/>
  <c r="G47" i="1"/>
  <c r="G39" i="1"/>
  <c r="F39" i="1"/>
  <c r="H39" i="1" s="1"/>
  <c r="I39" i="1" s="1"/>
  <c r="I40" i="1" s="1"/>
  <c r="J39" i="1" s="1"/>
  <c r="J40" i="1" s="1"/>
  <c r="G93" i="12"/>
  <c r="AC93" i="12"/>
  <c r="AD93" i="12"/>
  <c r="BA35" i="12"/>
  <c r="BA26" i="12"/>
  <c r="BA23" i="12"/>
  <c r="BA21" i="12"/>
  <c r="BA17" i="12"/>
  <c r="BA15" i="12"/>
  <c r="BA13" i="12"/>
  <c r="BA11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G10" i="12"/>
  <c r="M10" i="12" s="1"/>
  <c r="I10" i="12"/>
  <c r="K10" i="12"/>
  <c r="O10" i="12"/>
  <c r="Q10" i="12"/>
  <c r="U10" i="12"/>
  <c r="G12" i="12"/>
  <c r="M12" i="12" s="1"/>
  <c r="I12" i="12"/>
  <c r="K12" i="12"/>
  <c r="O12" i="12"/>
  <c r="Q12" i="12"/>
  <c r="U12" i="12"/>
  <c r="G14" i="12"/>
  <c r="M14" i="12" s="1"/>
  <c r="I14" i="12"/>
  <c r="K14" i="12"/>
  <c r="O14" i="12"/>
  <c r="Q14" i="12"/>
  <c r="U14" i="12"/>
  <c r="G16" i="12"/>
  <c r="I16" i="12"/>
  <c r="K16" i="12"/>
  <c r="M16" i="12"/>
  <c r="O16" i="12"/>
  <c r="Q16" i="12"/>
  <c r="U16" i="12"/>
  <c r="G18" i="12"/>
  <c r="I18" i="12"/>
  <c r="K18" i="12"/>
  <c r="M18" i="12"/>
  <c r="O18" i="12"/>
  <c r="Q18" i="12"/>
  <c r="U18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U8" i="12" s="1"/>
  <c r="G22" i="12"/>
  <c r="M22" i="12" s="1"/>
  <c r="I22" i="12"/>
  <c r="K22" i="12"/>
  <c r="O22" i="12"/>
  <c r="Q22" i="12"/>
  <c r="U22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7" i="12"/>
  <c r="I27" i="12"/>
  <c r="K27" i="12"/>
  <c r="M27" i="12"/>
  <c r="O27" i="12"/>
  <c r="Q27" i="12"/>
  <c r="U27" i="12"/>
  <c r="G28" i="12"/>
  <c r="I28" i="12"/>
  <c r="K28" i="12"/>
  <c r="M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I38" i="12"/>
  <c r="K38" i="12"/>
  <c r="M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G47" i="12"/>
  <c r="I47" i="12"/>
  <c r="K47" i="12"/>
  <c r="M47" i="12"/>
  <c r="O47" i="12"/>
  <c r="Q47" i="12"/>
  <c r="U47" i="12"/>
  <c r="G49" i="12"/>
  <c r="M49" i="12" s="1"/>
  <c r="I49" i="12"/>
  <c r="I48" i="12" s="1"/>
  <c r="K49" i="12"/>
  <c r="K48" i="12" s="1"/>
  <c r="O49" i="12"/>
  <c r="Q49" i="12"/>
  <c r="Q48" i="12" s="1"/>
  <c r="U49" i="12"/>
  <c r="G50" i="12"/>
  <c r="G48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O48" i="12" s="1"/>
  <c r="Q52" i="12"/>
  <c r="U52" i="12"/>
  <c r="G53" i="12"/>
  <c r="I53" i="12"/>
  <c r="K53" i="12"/>
  <c r="M53" i="12"/>
  <c r="O53" i="12"/>
  <c r="Q53" i="12"/>
  <c r="U53" i="12"/>
  <c r="G54" i="12"/>
  <c r="I54" i="12"/>
  <c r="K54" i="12"/>
  <c r="M54" i="12"/>
  <c r="O54" i="12"/>
  <c r="Q54" i="12"/>
  <c r="U54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U48" i="12" s="1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I59" i="12"/>
  <c r="K59" i="12"/>
  <c r="M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I62" i="12"/>
  <c r="K62" i="12"/>
  <c r="M62" i="12"/>
  <c r="O62" i="12"/>
  <c r="Q62" i="12"/>
  <c r="U62" i="12"/>
  <c r="G63" i="12"/>
  <c r="I63" i="12"/>
  <c r="K63" i="12"/>
  <c r="M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I67" i="12"/>
  <c r="K67" i="12"/>
  <c r="M67" i="12"/>
  <c r="O67" i="12"/>
  <c r="Q67" i="12"/>
  <c r="U67" i="12"/>
  <c r="G68" i="12"/>
  <c r="G69" i="12"/>
  <c r="I69" i="12"/>
  <c r="I68" i="12" s="1"/>
  <c r="K69" i="12"/>
  <c r="M69" i="12"/>
  <c r="O69" i="12"/>
  <c r="Q69" i="12"/>
  <c r="Q68" i="12" s="1"/>
  <c r="U69" i="12"/>
  <c r="U68" i="12" s="1"/>
  <c r="G70" i="12"/>
  <c r="I70" i="12"/>
  <c r="K70" i="12"/>
  <c r="M70" i="12"/>
  <c r="O70" i="12"/>
  <c r="O68" i="12" s="1"/>
  <c r="Q70" i="12"/>
  <c r="U70" i="12"/>
  <c r="G71" i="12"/>
  <c r="I71" i="12"/>
  <c r="K71" i="12"/>
  <c r="M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I75" i="12"/>
  <c r="K75" i="12"/>
  <c r="M75" i="12"/>
  <c r="O75" i="12"/>
  <c r="Q75" i="12"/>
  <c r="U75" i="12"/>
  <c r="G76" i="12"/>
  <c r="M76" i="12" s="1"/>
  <c r="I76" i="12"/>
  <c r="K76" i="12"/>
  <c r="K68" i="12" s="1"/>
  <c r="O76" i="12"/>
  <c r="Q76" i="12"/>
  <c r="U76" i="12"/>
  <c r="G77" i="12"/>
  <c r="I77" i="12"/>
  <c r="K77" i="12"/>
  <c r="M77" i="12"/>
  <c r="O77" i="12"/>
  <c r="Q77" i="12"/>
  <c r="U77" i="12"/>
  <c r="G78" i="12"/>
  <c r="I78" i="12"/>
  <c r="K78" i="12"/>
  <c r="M78" i="12"/>
  <c r="O78" i="12"/>
  <c r="Q78" i="12"/>
  <c r="U78" i="12"/>
  <c r="G79" i="12"/>
  <c r="I79" i="12"/>
  <c r="K79" i="12"/>
  <c r="M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I83" i="12"/>
  <c r="K83" i="12"/>
  <c r="M83" i="12"/>
  <c r="O83" i="12"/>
  <c r="Q83" i="12"/>
  <c r="U83" i="12"/>
  <c r="K84" i="12"/>
  <c r="G85" i="12"/>
  <c r="I85" i="12"/>
  <c r="I84" i="12" s="1"/>
  <c r="K85" i="12"/>
  <c r="M85" i="12"/>
  <c r="O85" i="12"/>
  <c r="Q85" i="12"/>
  <c r="Q84" i="12" s="1"/>
  <c r="U85" i="12"/>
  <c r="U84" i="12" s="1"/>
  <c r="G86" i="12"/>
  <c r="I86" i="12"/>
  <c r="K86" i="12"/>
  <c r="M86" i="12"/>
  <c r="O86" i="12"/>
  <c r="O84" i="12" s="1"/>
  <c r="Q86" i="12"/>
  <c r="U86" i="12"/>
  <c r="G87" i="12"/>
  <c r="I87" i="12"/>
  <c r="K87" i="12"/>
  <c r="M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I91" i="12"/>
  <c r="K91" i="12"/>
  <c r="M91" i="12"/>
  <c r="O91" i="12"/>
  <c r="Q91" i="12"/>
  <c r="U91" i="12"/>
  <c r="I20" i="1"/>
  <c r="G20" i="1"/>
  <c r="E20" i="1"/>
  <c r="I19" i="1"/>
  <c r="G19" i="1"/>
  <c r="E19" i="1"/>
  <c r="I18" i="1"/>
  <c r="G18" i="1"/>
  <c r="I17" i="1"/>
  <c r="G17" i="1"/>
  <c r="E17" i="1"/>
  <c r="I16" i="1"/>
  <c r="G16" i="1"/>
  <c r="E16" i="1"/>
  <c r="G51" i="1"/>
  <c r="I51" i="1"/>
  <c r="G27" i="1"/>
  <c r="F40" i="1"/>
  <c r="G40" i="1"/>
  <c r="G25" i="1" s="1"/>
  <c r="G26" i="1" s="1"/>
  <c r="J28" i="1"/>
  <c r="J26" i="1"/>
  <c r="G38" i="1"/>
  <c r="F38" i="1"/>
  <c r="H32" i="1"/>
  <c r="J23" i="1"/>
  <c r="J24" i="1"/>
  <c r="J25" i="1"/>
  <c r="J27" i="1"/>
  <c r="E24" i="1"/>
  <c r="E26" i="1"/>
  <c r="H51" i="1" l="1"/>
  <c r="E18" i="1"/>
  <c r="E21" i="1" s="1"/>
  <c r="G28" i="1"/>
  <c r="G23" i="1"/>
  <c r="M84" i="12"/>
  <c r="M68" i="12"/>
  <c r="G84" i="12"/>
  <c r="M9" i="12"/>
  <c r="M8" i="12" s="1"/>
  <c r="M50" i="12"/>
  <c r="M48" i="12" s="1"/>
  <c r="I21" i="1"/>
  <c r="G21" i="1"/>
  <c r="H40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<sst xmlns="http://schemas.openxmlformats.org/spreadsheetml/2006/main" count="450" uniqueCount="255">
  <si>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</si>
  <si>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</si>
  <si>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</si>
  <si>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</si>
  <si>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</si>
  <si>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</si>
  <si>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</si>
  <si>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</si>
  <si>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</si>
  <si>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</si>
  <si>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</si>
  <si>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</si>
  <si>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</si>
  <si>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</si>
  <si>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</si>
  <si>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</si>
  <si>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</si>
  <si>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</si>
  <si>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</si>
  <si>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</si>
  <si>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</si>
  <si>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</si>
  <si>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</si>
  <si>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</si>
  <si>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</si>
  <si>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</si>
  <si>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</si>
  <si>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</si>
  <si>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</si>
  <si>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</si>
  <si>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</si>
  <si>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</si>
  <si>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</si>
  <si>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</si>
  <si>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</si>
  <si>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</si>
  <si>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</si>
  <si>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</si>
  <si>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</si>
  <si>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</si>
  <si>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</si>
  <si>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</si>
  <si>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</si>
  <si>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Lanškroun</t>
  </si>
  <si>
    <t>Rozpočet:</t>
  </si>
  <si>
    <t>Misto</t>
  </si>
  <si>
    <t>Rekonstrukce komunikace Seifertova, Lanškroun - ETAPA I</t>
  </si>
  <si>
    <t>Rozpočet</t>
  </si>
  <si>
    <t>Celkem za stavbu</t>
  </si>
  <si>
    <t>CZK</t>
  </si>
  <si>
    <t>Rekapitulace dílů</t>
  </si>
  <si>
    <t>Typ dílu</t>
  </si>
  <si>
    <t>M21</t>
  </si>
  <si>
    <t>Elektromontáže</t>
  </si>
  <si>
    <t>M46</t>
  </si>
  <si>
    <t>Zemní práce při montážích</t>
  </si>
  <si>
    <t>VN</t>
  </si>
  <si>
    <t>000</t>
  </si>
  <si>
    <t>Vedlejší a ostatní náklady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</si>
  <si>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</si>
  <si>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</si>
  <si>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</si>
  <si>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</si>
  <si>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</si>
  <si>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</si>
  <si>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</si>
  <si>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</si>
  <si>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</si>
  <si>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</si>
  <si>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</si>
  <si>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</si>
  <si>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</si>
  <si>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</si>
  <si>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</si>
  <si>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</si>
  <si>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</si>
  <si>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</si>
  <si>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</si>
  <si>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</si>
  <si>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</si>
  <si>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</si>
  <si>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</si>
  <si>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</si>
  <si>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</si>
  <si>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</si>
  <si>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</si>
  <si>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</si>
  <si>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210202011R01</t>
  </si>
  <si>
    <t>Svítidlo venkovní LED, umístění na stožár</t>
  </si>
  <si>
    <t>kus</t>
  </si>
  <si>
    <t>POL1_0</t>
  </si>
  <si>
    <t>00000000.01</t>
  </si>
  <si>
    <t>Svítidlo LED 24LED/700mA/55W/ RAL7038B</t>
  </si>
  <si>
    <t>ks</t>
  </si>
  <si>
    <t>POL3_0</t>
  </si>
  <si>
    <t>Dle pol. 210 20-2011.R01</t>
  </si>
  <si>
    <t>POP</t>
  </si>
  <si>
    <t>210204011R00</t>
  </si>
  <si>
    <t>Stožár osvětlovací ocelový délky do 12 m</t>
  </si>
  <si>
    <t>Do položky je zahrnuta také opětovná montáž 2ks stávajících stožárů VO určených k přesunutí.</t>
  </si>
  <si>
    <t>0000000.03</t>
  </si>
  <si>
    <t>Stožár sadový 133/89/60, H=6m, E=0,8m, žárově zinkovaný</t>
  </si>
  <si>
    <t>Dle pol. 210 20-4011.R00</t>
  </si>
  <si>
    <t>0000000.04</t>
  </si>
  <si>
    <t>Stožár silniční 133/102/76, H=8m, E=1m, žárově zinkovaný</t>
  </si>
  <si>
    <t>0000000.04.1</t>
  </si>
  <si>
    <t>Stožárová redukce vel. 76 na 60</t>
  </si>
  <si>
    <t>210204202R00</t>
  </si>
  <si>
    <t xml:space="preserve">Elektrovýzbroj stožáru </t>
  </si>
  <si>
    <t>000000.05</t>
  </si>
  <si>
    <t>Stožárová svorkovnice na DIN, průchozí, např. SR482-VL Z/Cu, včetně pojistky 2x6A</t>
  </si>
  <si>
    <t>Dle pol. 210 20-4202.R00</t>
  </si>
  <si>
    <t>000000.06</t>
  </si>
  <si>
    <t>Stožárová svorkovnice na DIN, odbočná, např. SR482-VL Z/Cu, včetně pojistky 2x6A</t>
  </si>
  <si>
    <t>222301421R00</t>
  </si>
  <si>
    <t>Svodič přepětí drátový</t>
  </si>
  <si>
    <t>000000.07</t>
  </si>
  <si>
    <t>Svodič přepětí pro veřejné osvětlení, T2+T3, 10kV, 5kA</t>
  </si>
  <si>
    <t>Dle pol. 222 30-1421.R00</t>
  </si>
  <si>
    <t>210810005RT1</t>
  </si>
  <si>
    <t>Kabel CYKY-J  3 x 1,5 mm2 , včetně dodávky kabelu</t>
  </si>
  <si>
    <t>m</t>
  </si>
  <si>
    <t>210800113RT1</t>
  </si>
  <si>
    <t>Kabel CYKY 4x10 mm2 volně uložený, včetně dodávky kabelu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</si>
  <si>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</si>
  <si>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</si>
  <si>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</si>
  <si>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</si>
  <si>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</si>
  <si>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</si>
  <si>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</si>
  <si>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</si>
  <si>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210205310R00</t>
  </si>
  <si>
    <t>Osazení manžety na stožár</t>
  </si>
  <si>
    <t>0000000.08</t>
  </si>
  <si>
    <t>Ochranná manžeta stožáru pr.133</t>
  </si>
  <si>
    <t>Dle pol. 210 20-5310.R00</t>
  </si>
  <si>
    <t>56288051.A</t>
  </si>
  <si>
    <t>Štítek označovací na stožár, vč. osazení</t>
  </si>
  <si>
    <t>212100108R00</t>
  </si>
  <si>
    <t xml:space="preserve">Opatření vodiče smršťovací bužírkou </t>
  </si>
  <si>
    <t>56288999.1007</t>
  </si>
  <si>
    <t>Trubice smršťovací d 25 x 1000 m, zž</t>
  </si>
  <si>
    <t>56288050.A</t>
  </si>
  <si>
    <t>Štítek na označení kabel. vývodu z PVC, vč. osazení</t>
  </si>
  <si>
    <t>210100001R00</t>
  </si>
  <si>
    <t>Ukončení vodičů  + zapojení do 2,5 mm2</t>
  </si>
  <si>
    <t>210100003R00</t>
  </si>
  <si>
    <t>Ukončení vodičů + zapojení do 16 mm2</t>
  </si>
  <si>
    <t>000-0000.09</t>
  </si>
  <si>
    <t>Stožárové pouzdro plast  250/1100, včetně dodávky pouzdra</t>
  </si>
  <si>
    <t>000-0000.10</t>
  </si>
  <si>
    <t>Stožárové pouzdro plast  250/950, včetně dodávky pouzdra</t>
  </si>
  <si>
    <t>000-0000.11</t>
  </si>
  <si>
    <t>Tuhá elinst. trubka - vysoká odolnost, vel. 50, vč. dodávky trubky</t>
  </si>
  <si>
    <t>000-0000.12</t>
  </si>
  <si>
    <t>Demontáž stávajících paticových stožárů , vč odvozu</t>
  </si>
  <si>
    <t>000-0000.13</t>
  </si>
  <si>
    <t>Demontáž a opětovná montáž zařízení v. rozhlasu</t>
  </si>
  <si>
    <t>000-0000.14</t>
  </si>
  <si>
    <t>Kabelová spojka zemní na kabely dle skuteč. stavu, vč. dodávky spojky</t>
  </si>
  <si>
    <t>460200173RT1</t>
  </si>
  <si>
    <t>Výkop kabelové rýhy 35/90 cm  hor.3, strojní výkop rýhy</t>
  </si>
  <si>
    <t>460200173RT2</t>
  </si>
  <si>
    <t>Výkop kabelové rýhy 35/90 cm  hor.3, ruční výkop rýhy</t>
  </si>
  <si>
    <t>460560173R00</t>
  </si>
  <si>
    <t>Zához rýhy 35/90 cm, hornina třídy 3</t>
  </si>
  <si>
    <t>460200303RT1</t>
  </si>
  <si>
    <t>Výkop kabelové rýhy 50/120 cm hor.3, strojní výkop rýhy</t>
  </si>
  <si>
    <t>460200303RT2</t>
  </si>
  <si>
    <t>Výkop kabelové rýhy 50/120 cm hor.3, ruční výkop rýhy</t>
  </si>
  <si>
    <t>460560303R00</t>
  </si>
  <si>
    <t>Zához rýhy 50/120 cm, hornina třídy 3</t>
  </si>
  <si>
    <t>460010024RT2</t>
  </si>
  <si>
    <t>Vytýčení kabelové trasy v zastavěném prostoru, délka trasy do 500 m</t>
  </si>
  <si>
    <t>km</t>
  </si>
  <si>
    <t>460420022RT3</t>
  </si>
  <si>
    <t>Zřízení kabelového lože v rýze š. do 65 cm z písku, lože tloušťky 20 cm</t>
  </si>
  <si>
    <t>58152180</t>
  </si>
  <si>
    <t>Písek kopaný ZPM</t>
  </si>
  <si>
    <t>T</t>
  </si>
  <si>
    <t>460050703R00</t>
  </si>
  <si>
    <t>Jáma do 2 m3 pro stožár veřejného osvětlení, hor.3</t>
  </si>
  <si>
    <t>m3</t>
  </si>
  <si>
    <t>460120002RT1</t>
  </si>
  <si>
    <t>Zához jámy, hornina třídy 3 - 4, upěchování a úprava povrchu</t>
  </si>
  <si>
    <t>0000000.21</t>
  </si>
  <si>
    <t>Chránička korugovaná kopoflex, vel. 110</t>
  </si>
  <si>
    <t>0000000.22</t>
  </si>
  <si>
    <t>Chránička korugovaná kopoflex, vel. 63</t>
  </si>
  <si>
    <t>230191017R00</t>
  </si>
  <si>
    <t xml:space="preserve">Uložení chráničky ve výkopu </t>
  </si>
  <si>
    <t>460490012R00</t>
  </si>
  <si>
    <t>Fólie výstražná z PVC, šířka 33 cm</t>
  </si>
  <si>
    <t>58511110</t>
  </si>
  <si>
    <t>Beton B13,5</t>
  </si>
  <si>
    <t>460600001RT8</t>
  </si>
  <si>
    <t>Naložení a odvoz zeminy, odvoz na vzdálenost 10000 m</t>
  </si>
  <si>
    <t>460030011R00</t>
  </si>
  <si>
    <t>Sejmutí drnu</t>
  </si>
  <si>
    <t>m2</t>
  </si>
  <si>
    <t>460080101RT1</t>
  </si>
  <si>
    <t>Rozbourání betonového základu, vybourání betonu</t>
  </si>
  <si>
    <t>100R00</t>
  </si>
  <si>
    <t>Dokumentace skutečného provedení stavby, 4x tištěná a 1x na CD</t>
  </si>
  <si>
    <t>soubor</t>
  </si>
  <si>
    <t>101R00</t>
  </si>
  <si>
    <t>Nákladní auto 5t</t>
  </si>
  <si>
    <t>hod</t>
  </si>
  <si>
    <t>102R00</t>
  </si>
  <si>
    <t>Pomocné práce</t>
  </si>
  <si>
    <t>103R00</t>
  </si>
  <si>
    <t>Vytýčení inženýrských sítí</t>
  </si>
  <si>
    <t>104R00</t>
  </si>
  <si>
    <t>Rozměření světelných bodů</t>
  </si>
  <si>
    <t>105R00</t>
  </si>
  <si>
    <t>Vypnutí a opětovné zapnutí vedení</t>
  </si>
  <si>
    <t>106R00</t>
  </si>
  <si>
    <t>Úprava stávajícího rozvodu veřejného osvětlení, a veřejného rozhlasu</t>
  </si>
  <si>
    <t>107R00</t>
  </si>
  <si>
    <t>Dozory provozovatele veřejného osvětlení</t>
  </si>
  <si>
    <t>108R00</t>
  </si>
  <si>
    <t>Úklid stavby</t>
  </si>
  <si>
    <t>109R00</t>
  </si>
  <si>
    <t>Dopravně bezpečnostní opatření</t>
  </si>
  <si>
    <t>110R00</t>
  </si>
  <si>
    <t>Součinnost s provozovatelem veřejného osvětlení</t>
  </si>
  <si>
    <t>111R00</t>
  </si>
  <si>
    <t>Ekologická likvidace odpadu</t>
  </si>
  <si>
    <t>112R00</t>
  </si>
  <si>
    <t>Zjištění stávajícího stavu</t>
  </si>
  <si>
    <t>113R00</t>
  </si>
  <si>
    <t>Koordinace s provozovateli ostatních sítí</t>
  </si>
  <si>
    <t>114R00</t>
  </si>
  <si>
    <t>Montážní pološina MP10do 10m výšky, vč přesunu</t>
  </si>
  <si>
    <t>VRN1</t>
  </si>
  <si>
    <t>Autorský dozor</t>
  </si>
  <si>
    <t xml:space="preserve"> </t>
  </si>
  <si>
    <t>POL99_0</t>
  </si>
  <si>
    <t>VRN2</t>
  </si>
  <si>
    <t>Komplexní zkoušky</t>
  </si>
  <si>
    <t>VRN3</t>
  </si>
  <si>
    <t>Podíl přidružených výkonů pro elektromontáže</t>
  </si>
  <si>
    <t>VRN4</t>
  </si>
  <si>
    <t>Podíl přidružených výkonů pro zemní práce</t>
  </si>
  <si>
    <t>VRN5</t>
  </si>
  <si>
    <t>Přirážka za podružný materiál</t>
  </si>
  <si>
    <t>VRN6</t>
  </si>
  <si>
    <t xml:space="preserve">Přirážka za prořez kabelů </t>
  </si>
  <si>
    <t>VRN7</t>
  </si>
  <si>
    <t>Revize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</si>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</sst>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0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 t="s">
        <v>29</v>
      </c>
      <c r="F15" s="100"/>
      <c r="G15" s="81" t="s">
        <v>30</v>
      </c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>
        <f>SUMIF(F47:F50,A16,G47:G50)+SUMIF(F47:F50,"PSU",G47:G50)</f>
        <v>0</v>
      </c>
      <c r="F16" s="84"/>
      <c r="G16" s="83">
        <f>SUMIF(F47:F50,A16,H47:H50)+SUMIF(F47:F50,"PSU",H47:H50)</f>
        <v>0</v>
      </c>
      <c r="H16" s="84"/>
      <c r="I16" s="83">
        <f>SUMIF(F47:F50,A16,I47:I50)+SUMIF(F47:F50,"PSU",I47:I50)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>
        <f>SUMIF(F47:F50,A17,G47:G50)</f>
        <v>0</v>
      </c>
      <c r="F17" s="84"/>
      <c r="G17" s="83">
        <f>SUMIF(F47:F50,A17,H47:H50)</f>
        <v>0</v>
      </c>
      <c r="H17" s="84"/>
      <c r="I17" s="83">
        <f>SUMIF(F47:F50,A17,I47:I50)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>
        <f>SUMIF(F47:F50,A18,G47:G50)</f>
        <v>0</v>
      </c>
      <c r="F18" s="84"/>
      <c r="G18" s="83">
        <f>SUMIF(F47:F50,A18,H47:H50)</f>
        <v>0</v>
      </c>
      <c r="H18" s="84"/>
      <c r="I18" s="83">
        <f>SUMIF(F47:F50,A18,I47:I50)</f>
        <v>0</v>
      </c>
      <c r="J18" s="93"/>
    </row>
    <row r="19" spans="1:10" ht="23.25" customHeight="1" x14ac:dyDescent="0.2">
      <c r="A19" s="193" t="s">
        <v>56</v>
      </c>
      <c r="B19" s="194" t="s">
        <v>26</v>
      </c>
      <c r="C19" s="58"/>
      <c r="D19" s="59"/>
      <c r="E19" s="83">
        <f>SUMIF(F47:F50,A19,G47:G50)</f>
        <v>0</v>
      </c>
      <c r="F19" s="84"/>
      <c r="G19" s="83">
        <f>SUMIF(F47:F50,A19,H47:H50)</f>
        <v>0</v>
      </c>
      <c r="H19" s="84"/>
      <c r="I19" s="83">
        <f>SUMIF(F47:F50,A19,I47:I50)</f>
        <v>0</v>
      </c>
      <c r="J19" s="93"/>
    </row>
    <row r="20" spans="1:10" ht="23.25" customHeight="1" x14ac:dyDescent="0.2">
      <c r="A20" s="193" t="s">
        <v>59</v>
      </c>
      <c r="B20" s="194" t="s">
        <v>27</v>
      </c>
      <c r="C20" s="58"/>
      <c r="D20" s="59"/>
      <c r="E20" s="83">
        <f>SUMIF(F47:F50,A20,G47:G50)</f>
        <v>0</v>
      </c>
      <c r="F20" s="84"/>
      <c r="G20" s="83">
        <f>SUMIF(F47:F50,A20,H47:H50)</f>
        <v>0</v>
      </c>
      <c r="H20" s="84"/>
      <c r="I20" s="83">
        <f>SUMIF(F47:F50,A20,I47:I50)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>
        <f>SUM(E16:F20)</f>
        <v>0</v>
      </c>
      <c r="F21" s="95"/>
      <c r="G21" s="94">
        <f>SUM(G16:H20)</f>
        <v>0</v>
      </c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10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10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44306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47</v>
      </c>
      <c r="C39" s="138" t="s">
        <v>46</v>
      </c>
      <c r="D39" s="139"/>
      <c r="E39" s="139"/>
      <c r="F39" s="147">
        <f>'Rozpočet Pol'!AC93</f>
        <v>0</v>
      </c>
      <c r="G39" s="148">
        <f>'Rozpočet Pol'!AD93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48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50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51</v>
      </c>
      <c r="G46" s="172" t="s">
        <v>29</v>
      </c>
      <c r="H46" s="172" t="s">
        <v>30</v>
      </c>
      <c r="I46" s="173" t="s">
        <v>28</v>
      </c>
      <c r="J46" s="173"/>
    </row>
    <row r="47" spans="1:10" ht="25.5" customHeight="1" x14ac:dyDescent="0.2">
      <c r="A47" s="163"/>
      <c r="B47" s="174" t="s">
        <v>52</v>
      </c>
      <c r="C47" s="175" t="s">
        <v>53</v>
      </c>
      <c r="D47" s="176"/>
      <c r="E47" s="176"/>
      <c r="F47" s="180" t="s">
        <v>25</v>
      </c>
      <c r="G47" s="181">
        <f>'Rozpočet Pol'!I8</f>
        <v>0</v>
      </c>
      <c r="H47" s="181">
        <f>'Rozpočet Pol'!K8</f>
        <v>0</v>
      </c>
      <c r="I47" s="182"/>
      <c r="J47" s="182"/>
    </row>
    <row r="48" spans="1:10" ht="25.5" customHeight="1" x14ac:dyDescent="0.2">
      <c r="A48" s="163"/>
      <c r="B48" s="166" t="s">
        <v>54</v>
      </c>
      <c r="C48" s="165" t="s">
        <v>55</v>
      </c>
      <c r="D48" s="167"/>
      <c r="E48" s="167"/>
      <c r="F48" s="183" t="s">
        <v>25</v>
      </c>
      <c r="G48" s="184">
        <f>'Rozpočet Pol'!I48</f>
        <v>0</v>
      </c>
      <c r="H48" s="184">
        <f>'Rozpočet Pol'!K48</f>
        <v>0</v>
      </c>
      <c r="I48" s="185"/>
      <c r="J48" s="185"/>
    </row>
    <row r="49" spans="1:10" ht="25.5" customHeight="1" x14ac:dyDescent="0.2">
      <c r="A49" s="163"/>
      <c r="B49" s="166" t="s">
        <v>56</v>
      </c>
      <c r="C49" s="165" t="s">
        <v>26</v>
      </c>
      <c r="D49" s="167"/>
      <c r="E49" s="167"/>
      <c r="F49" s="183" t="s">
        <v>56</v>
      </c>
      <c r="G49" s="184">
        <f>'Rozpočet Pol'!I84</f>
        <v>0</v>
      </c>
      <c r="H49" s="184">
        <f>'Rozpočet Pol'!K84</f>
        <v>0</v>
      </c>
      <c r="I49" s="185"/>
      <c r="J49" s="185"/>
    </row>
    <row r="50" spans="1:10" ht="25.5" customHeight="1" x14ac:dyDescent="0.2">
      <c r="A50" s="163"/>
      <c r="B50" s="177" t="s">
        <v>57</v>
      </c>
      <c r="C50" s="178" t="s">
        <v>58</v>
      </c>
      <c r="D50" s="179"/>
      <c r="E50" s="179"/>
      <c r="F50" s="186" t="s">
        <v>23</v>
      </c>
      <c r="G50" s="187">
        <f>'Rozpočet Pol'!I68</f>
        <v>0</v>
      </c>
      <c r="H50" s="187">
        <f>'Rozpočet Pol'!K68</f>
        <v>0</v>
      </c>
      <c r="I50" s="188"/>
      <c r="J50" s="188"/>
    </row>
    <row r="51" spans="1:10" ht="25.5" customHeight="1" x14ac:dyDescent="0.2">
      <c r="A51" s="164"/>
      <c r="B51" s="170" t="s">
        <v>1</v>
      </c>
      <c r="C51" s="170"/>
      <c r="D51" s="171"/>
      <c r="E51" s="171"/>
      <c r="F51" s="189"/>
      <c r="G51" s="190">
        <f>SUM(G47:G50)</f>
        <v>0</v>
      </c>
      <c r="H51" s="190">
        <f>SUM(H47:H50)</f>
        <v>0</v>
      </c>
      <c r="I51" s="191">
        <f>SUM(I47:I50)</f>
        <v>0</v>
      </c>
      <c r="J51" s="191"/>
    </row>
    <row r="52" spans="1:10" x14ac:dyDescent="0.2">
      <c r="F52" s="192"/>
      <c r="G52" s="130"/>
      <c r="H52" s="192"/>
      <c r="I52" s="130"/>
      <c r="J52" s="130"/>
    </row>
    <row r="53" spans="1:10" x14ac:dyDescent="0.2">
      <c r="F53" s="192"/>
      <c r="G53" s="130"/>
      <c r="H53" s="192"/>
      <c r="I53" s="130"/>
      <c r="J53" s="130"/>
    </row>
    <row r="54" spans="1:10" x14ac:dyDescent="0.2">
      <c r="F54" s="192"/>
      <c r="G54" s="130"/>
      <c r="H54" s="192"/>
      <c r="I54" s="130"/>
      <c r="J54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3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61</v>
      </c>
    </row>
    <row r="2" spans="1:60" ht="24.95" customHeight="1" x14ac:dyDescent="0.2">
      <c r="A2" s="202" t="s">
        <v>60</v>
      </c>
      <c r="B2" s="196"/>
      <c r="C2" s="197" t="s">
        <v>46</v>
      </c>
      <c r="D2" s="198"/>
      <c r="E2" s="198"/>
      <c r="F2" s="198"/>
      <c r="G2" s="204"/>
      <c r="AE2" t="s">
        <v>62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63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64</v>
      </c>
    </row>
    <row r="5" spans="1:60" hidden="1" x14ac:dyDescent="0.2">
      <c r="A5" s="206" t="s">
        <v>65</v>
      </c>
      <c r="B5" s="207"/>
      <c r="C5" s="208"/>
      <c r="D5" s="209"/>
      <c r="E5" s="209"/>
      <c r="F5" s="209"/>
      <c r="G5" s="210"/>
      <c r="AE5" t="s">
        <v>66</v>
      </c>
    </row>
    <row r="7" spans="1:60" ht="38.25" x14ac:dyDescent="0.2">
      <c r="A7" s="216" t="s">
        <v>67</v>
      </c>
      <c r="B7" s="217" t="s">
        <v>68</v>
      </c>
      <c r="C7" s="217" t="s">
        <v>69</v>
      </c>
      <c r="D7" s="216" t="s">
        <v>70</v>
      </c>
      <c r="E7" s="216" t="s">
        <v>71</v>
      </c>
      <c r="F7" s="211" t="s">
        <v>72</v>
      </c>
      <c r="G7" s="235" t="s">
        <v>28</v>
      </c>
      <c r="H7" s="236" t="s">
        <v>29</v>
      </c>
      <c r="I7" s="236" t="s">
        <v>73</v>
      </c>
      <c r="J7" s="236" t="s">
        <v>30</v>
      </c>
      <c r="K7" s="236" t="s">
        <v>74</v>
      </c>
      <c r="L7" s="236" t="s">
        <v>75</v>
      </c>
      <c r="M7" s="236" t="s">
        <v>76</v>
      </c>
      <c r="N7" s="236" t="s">
        <v>77</v>
      </c>
      <c r="O7" s="236" t="s">
        <v>78</v>
      </c>
      <c r="P7" s="236" t="s">
        <v>79</v>
      </c>
      <c r="Q7" s="236" t="s">
        <v>80</v>
      </c>
      <c r="R7" s="236" t="s">
        <v>81</v>
      </c>
      <c r="S7" s="236" t="s">
        <v>82</v>
      </c>
      <c r="T7" s="236" t="s">
        <v>83</v>
      </c>
      <c r="U7" s="219" t="s">
        <v>84</v>
      </c>
    </row>
    <row r="8" spans="1:60" x14ac:dyDescent="0.2">
      <c r="A8" s="237" t="s">
        <v>85</v>
      </c>
      <c r="B8" s="238" t="s">
        <v>52</v>
      </c>
      <c r="C8" s="239" t="s">
        <v>53</v>
      </c>
      <c r="D8" s="218"/>
      <c r="E8" s="240"/>
      <c r="F8" s="241"/>
      <c r="G8" s="241">
        <f>SUMIF(AE9:AE47,"&lt;&gt;NOR",G9:G47)</f>
        <v>0</v>
      </c>
      <c r="H8" s="241"/>
      <c r="I8" s="241">
        <f>SUM(I9:I47)</f>
        <v>0</v>
      </c>
      <c r="J8" s="241"/>
      <c r="K8" s="241">
        <f>SUM(K9:K47)</f>
        <v>0</v>
      </c>
      <c r="L8" s="241"/>
      <c r="M8" s="241">
        <f>SUM(M9:M47)</f>
        <v>0</v>
      </c>
      <c r="N8" s="218"/>
      <c r="O8" s="218">
        <f>SUM(O9:O47)</f>
        <v>0.51235999999999993</v>
      </c>
      <c r="P8" s="218"/>
      <c r="Q8" s="218">
        <f>SUM(Q9:Q47)</f>
        <v>0</v>
      </c>
      <c r="R8" s="218"/>
      <c r="S8" s="218"/>
      <c r="T8" s="237"/>
      <c r="U8" s="218">
        <f>SUM(U9:U47)</f>
        <v>124.85</v>
      </c>
      <c r="AE8" t="s">
        <v>86</v>
      </c>
    </row>
    <row r="9" spans="1:60" outlineLevel="1" x14ac:dyDescent="0.2">
      <c r="A9" s="213">
        <v>1</v>
      </c>
      <c r="B9" s="220" t="s">
        <v>87</v>
      </c>
      <c r="C9" s="263" t="s">
        <v>88</v>
      </c>
      <c r="D9" s="222" t="s">
        <v>89</v>
      </c>
      <c r="E9" s="227">
        <v>6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10</v>
      </c>
      <c r="M9" s="231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0.74</v>
      </c>
      <c r="U9" s="222">
        <f>ROUND(E9*T9,2)</f>
        <v>4.4400000000000004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90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>
        <v>2</v>
      </c>
      <c r="B10" s="220" t="s">
        <v>91</v>
      </c>
      <c r="C10" s="263" t="s">
        <v>92</v>
      </c>
      <c r="D10" s="222" t="s">
        <v>93</v>
      </c>
      <c r="E10" s="227">
        <v>6</v>
      </c>
      <c r="F10" s="230"/>
      <c r="G10" s="231">
        <f>ROUND(E10*F10,2)</f>
        <v>0</v>
      </c>
      <c r="H10" s="230"/>
      <c r="I10" s="231">
        <f>ROUND(E10*H10,2)</f>
        <v>0</v>
      </c>
      <c r="J10" s="230"/>
      <c r="K10" s="231">
        <f>ROUND(E10*J10,2)</f>
        <v>0</v>
      </c>
      <c r="L10" s="231">
        <v>10</v>
      </c>
      <c r="M10" s="231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0</v>
      </c>
      <c r="U10" s="222">
        <f>ROUND(E10*T10,2)</f>
        <v>0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94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/>
      <c r="B11" s="220"/>
      <c r="C11" s="264" t="s">
        <v>95</v>
      </c>
      <c r="D11" s="224"/>
      <c r="E11" s="228"/>
      <c r="F11" s="232"/>
      <c r="G11" s="233"/>
      <c r="H11" s="231"/>
      <c r="I11" s="231"/>
      <c r="J11" s="231"/>
      <c r="K11" s="231"/>
      <c r="L11" s="231"/>
      <c r="M11" s="231"/>
      <c r="N11" s="222"/>
      <c r="O11" s="222"/>
      <c r="P11" s="222"/>
      <c r="Q11" s="222"/>
      <c r="R11" s="222"/>
      <c r="S11" s="222"/>
      <c r="T11" s="223"/>
      <c r="U11" s="222"/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96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5" t="str">
        <f>C11</f>
        <v>Dle pol. 210 20-2011.R01</v>
      </c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3</v>
      </c>
      <c r="B12" s="220" t="s">
        <v>97</v>
      </c>
      <c r="C12" s="263" t="s">
        <v>98</v>
      </c>
      <c r="D12" s="222" t="s">
        <v>89</v>
      </c>
      <c r="E12" s="227">
        <v>8</v>
      </c>
      <c r="F12" s="230"/>
      <c r="G12" s="231">
        <f>ROUND(E12*F12,2)</f>
        <v>0</v>
      </c>
      <c r="H12" s="230"/>
      <c r="I12" s="231">
        <f>ROUND(E12*H12,2)</f>
        <v>0</v>
      </c>
      <c r="J12" s="230"/>
      <c r="K12" s="231">
        <f>ROUND(E12*J12,2)</f>
        <v>0</v>
      </c>
      <c r="L12" s="231">
        <v>10</v>
      </c>
      <c r="M12" s="231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3.42</v>
      </c>
      <c r="U12" s="222">
        <f>ROUND(E12*T12,2)</f>
        <v>27.36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90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/>
      <c r="B13" s="220"/>
      <c r="C13" s="264" t="s">
        <v>99</v>
      </c>
      <c r="D13" s="224"/>
      <c r="E13" s="228"/>
      <c r="F13" s="232"/>
      <c r="G13" s="233"/>
      <c r="H13" s="231"/>
      <c r="I13" s="231"/>
      <c r="J13" s="231"/>
      <c r="K13" s="231"/>
      <c r="L13" s="231"/>
      <c r="M13" s="231"/>
      <c r="N13" s="222"/>
      <c r="O13" s="222"/>
      <c r="P13" s="222"/>
      <c r="Q13" s="222"/>
      <c r="R13" s="222"/>
      <c r="S13" s="222"/>
      <c r="T13" s="223"/>
      <c r="U13" s="222"/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96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5" t="str">
        <f>C13</f>
        <v>Do položky je zahrnuta také opětovná montáž 2ks stávajících stožárů VO určených k přesunutí.</v>
      </c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13">
        <v>4</v>
      </c>
      <c r="B14" s="220" t="s">
        <v>100</v>
      </c>
      <c r="C14" s="263" t="s">
        <v>101</v>
      </c>
      <c r="D14" s="222" t="s">
        <v>93</v>
      </c>
      <c r="E14" s="227">
        <v>2</v>
      </c>
      <c r="F14" s="230"/>
      <c r="G14" s="231">
        <f>ROUND(E14*F14,2)</f>
        <v>0</v>
      </c>
      <c r="H14" s="230"/>
      <c r="I14" s="231">
        <f>ROUND(E14*H14,2)</f>
        <v>0</v>
      </c>
      <c r="J14" s="230"/>
      <c r="K14" s="231">
        <f>ROUND(E14*J14,2)</f>
        <v>0</v>
      </c>
      <c r="L14" s="231">
        <v>10</v>
      </c>
      <c r="M14" s="231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0</v>
      </c>
      <c r="U14" s="222">
        <f>ROUND(E14*T14,2)</f>
        <v>0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94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/>
      <c r="B15" s="220"/>
      <c r="C15" s="264" t="s">
        <v>102</v>
      </c>
      <c r="D15" s="224"/>
      <c r="E15" s="228"/>
      <c r="F15" s="232"/>
      <c r="G15" s="233"/>
      <c r="H15" s="231"/>
      <c r="I15" s="231"/>
      <c r="J15" s="231"/>
      <c r="K15" s="231"/>
      <c r="L15" s="231"/>
      <c r="M15" s="231"/>
      <c r="N15" s="222"/>
      <c r="O15" s="222"/>
      <c r="P15" s="222"/>
      <c r="Q15" s="222"/>
      <c r="R15" s="222"/>
      <c r="S15" s="222"/>
      <c r="T15" s="223"/>
      <c r="U15" s="222"/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96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5" t="str">
        <f>C15</f>
        <v>Dle pol. 210 20-4011.R00</v>
      </c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13">
        <v>5</v>
      </c>
      <c r="B16" s="220" t="s">
        <v>103</v>
      </c>
      <c r="C16" s="263" t="s">
        <v>104</v>
      </c>
      <c r="D16" s="222" t="s">
        <v>93</v>
      </c>
      <c r="E16" s="227">
        <v>6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10</v>
      </c>
      <c r="M16" s="231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0</v>
      </c>
      <c r="U16" s="222">
        <f>ROUND(E16*T16,2)</f>
        <v>0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94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/>
      <c r="B17" s="220"/>
      <c r="C17" s="264" t="s">
        <v>102</v>
      </c>
      <c r="D17" s="224"/>
      <c r="E17" s="228"/>
      <c r="F17" s="232"/>
      <c r="G17" s="233"/>
      <c r="H17" s="231"/>
      <c r="I17" s="231"/>
      <c r="J17" s="231"/>
      <c r="K17" s="231"/>
      <c r="L17" s="231"/>
      <c r="M17" s="231"/>
      <c r="N17" s="222"/>
      <c r="O17" s="222"/>
      <c r="P17" s="222"/>
      <c r="Q17" s="222"/>
      <c r="R17" s="222"/>
      <c r="S17" s="222"/>
      <c r="T17" s="223"/>
      <c r="U17" s="222"/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96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5" t="str">
        <f>C17</f>
        <v>Dle pol. 210 20-4011.R00</v>
      </c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6</v>
      </c>
      <c r="B18" s="220" t="s">
        <v>105</v>
      </c>
      <c r="C18" s="263" t="s">
        <v>106</v>
      </c>
      <c r="D18" s="222" t="s">
        <v>93</v>
      </c>
      <c r="E18" s="227">
        <v>6</v>
      </c>
      <c r="F18" s="230"/>
      <c r="G18" s="231">
        <f>ROUND(E18*F18,2)</f>
        <v>0</v>
      </c>
      <c r="H18" s="230"/>
      <c r="I18" s="231">
        <f>ROUND(E18*H18,2)</f>
        <v>0</v>
      </c>
      <c r="J18" s="230"/>
      <c r="K18" s="231">
        <f>ROUND(E18*J18,2)</f>
        <v>0</v>
      </c>
      <c r="L18" s="231">
        <v>10</v>
      </c>
      <c r="M18" s="231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0</v>
      </c>
      <c r="U18" s="222">
        <f>ROUND(E18*T18,2)</f>
        <v>0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94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7</v>
      </c>
      <c r="B19" s="220" t="s">
        <v>107</v>
      </c>
      <c r="C19" s="263" t="s">
        <v>108</v>
      </c>
      <c r="D19" s="222" t="s">
        <v>89</v>
      </c>
      <c r="E19" s="227">
        <v>8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10</v>
      </c>
      <c r="M19" s="231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1.42</v>
      </c>
      <c r="U19" s="222">
        <f>ROUND(E19*T19,2)</f>
        <v>11.36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90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 x14ac:dyDescent="0.2">
      <c r="A20" s="213">
        <v>8</v>
      </c>
      <c r="B20" s="220" t="s">
        <v>109</v>
      </c>
      <c r="C20" s="263" t="s">
        <v>110</v>
      </c>
      <c r="D20" s="222" t="s">
        <v>89</v>
      </c>
      <c r="E20" s="227">
        <v>8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10</v>
      </c>
      <c r="M20" s="231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</v>
      </c>
      <c r="U20" s="222">
        <f>ROUND(E20*T20,2)</f>
        <v>0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94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/>
      <c r="B21" s="220"/>
      <c r="C21" s="264" t="s">
        <v>111</v>
      </c>
      <c r="D21" s="224"/>
      <c r="E21" s="228"/>
      <c r="F21" s="232"/>
      <c r="G21" s="233"/>
      <c r="H21" s="231"/>
      <c r="I21" s="231"/>
      <c r="J21" s="231"/>
      <c r="K21" s="231"/>
      <c r="L21" s="231"/>
      <c r="M21" s="231"/>
      <c r="N21" s="222"/>
      <c r="O21" s="222"/>
      <c r="P21" s="222"/>
      <c r="Q21" s="222"/>
      <c r="R21" s="222"/>
      <c r="S21" s="222"/>
      <c r="T21" s="223"/>
      <c r="U21" s="222"/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96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5" t="str">
        <f>C21</f>
        <v>Dle pol. 210 20-4202.R00</v>
      </c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13">
        <v>9</v>
      </c>
      <c r="B22" s="220" t="s">
        <v>112</v>
      </c>
      <c r="C22" s="263" t="s">
        <v>113</v>
      </c>
      <c r="D22" s="222" t="s">
        <v>89</v>
      </c>
      <c r="E22" s="227">
        <v>2</v>
      </c>
      <c r="F22" s="230"/>
      <c r="G22" s="231">
        <f>ROUND(E22*F22,2)</f>
        <v>0</v>
      </c>
      <c r="H22" s="230"/>
      <c r="I22" s="231">
        <f>ROUND(E22*H22,2)</f>
        <v>0</v>
      </c>
      <c r="J22" s="230"/>
      <c r="K22" s="231">
        <f>ROUND(E22*J22,2)</f>
        <v>0</v>
      </c>
      <c r="L22" s="231">
        <v>10</v>
      </c>
      <c r="M22" s="231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0</v>
      </c>
      <c r="U22" s="222">
        <f>ROUND(E22*T22,2)</f>
        <v>0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94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/>
      <c r="B23" s="220"/>
      <c r="C23" s="264" t="s">
        <v>111</v>
      </c>
      <c r="D23" s="224"/>
      <c r="E23" s="228"/>
      <c r="F23" s="232"/>
      <c r="G23" s="233"/>
      <c r="H23" s="231"/>
      <c r="I23" s="231"/>
      <c r="J23" s="231"/>
      <c r="K23" s="231"/>
      <c r="L23" s="231"/>
      <c r="M23" s="231"/>
      <c r="N23" s="222"/>
      <c r="O23" s="222"/>
      <c r="P23" s="222"/>
      <c r="Q23" s="222"/>
      <c r="R23" s="222"/>
      <c r="S23" s="222"/>
      <c r="T23" s="223"/>
      <c r="U23" s="222"/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96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5" t="str">
        <f>C23</f>
        <v>Dle pol. 210 20-4202.R00</v>
      </c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10</v>
      </c>
      <c r="B24" s="220" t="s">
        <v>114</v>
      </c>
      <c r="C24" s="263" t="s">
        <v>115</v>
      </c>
      <c r="D24" s="222" t="s">
        <v>89</v>
      </c>
      <c r="E24" s="227">
        <v>8</v>
      </c>
      <c r="F24" s="230"/>
      <c r="G24" s="231">
        <f>ROUND(E24*F24,2)</f>
        <v>0</v>
      </c>
      <c r="H24" s="230"/>
      <c r="I24" s="231">
        <f>ROUND(E24*H24,2)</f>
        <v>0</v>
      </c>
      <c r="J24" s="230"/>
      <c r="K24" s="231">
        <f>ROUND(E24*J24,2)</f>
        <v>0</v>
      </c>
      <c r="L24" s="231">
        <v>10</v>
      </c>
      <c r="M24" s="231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0</v>
      </c>
      <c r="U24" s="222">
        <f>ROUND(E24*T24,2)</f>
        <v>0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90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 x14ac:dyDescent="0.2">
      <c r="A25" s="213">
        <v>11</v>
      </c>
      <c r="B25" s="220" t="s">
        <v>116</v>
      </c>
      <c r="C25" s="263" t="s">
        <v>117</v>
      </c>
      <c r="D25" s="222" t="s">
        <v>89</v>
      </c>
      <c r="E25" s="227">
        <v>8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10</v>
      </c>
      <c r="M25" s="231">
        <f>G25*(1+L25/100)</f>
        <v>0</v>
      </c>
      <c r="N25" s="222">
        <v>0</v>
      </c>
      <c r="O25" s="222">
        <f>ROUND(E25*N25,5)</f>
        <v>0</v>
      </c>
      <c r="P25" s="222">
        <v>0</v>
      </c>
      <c r="Q25" s="222">
        <f>ROUND(E25*P25,5)</f>
        <v>0</v>
      </c>
      <c r="R25" s="222"/>
      <c r="S25" s="222"/>
      <c r="T25" s="223">
        <v>0</v>
      </c>
      <c r="U25" s="222">
        <f>ROUND(E25*T25,2)</f>
        <v>0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94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/>
      <c r="B26" s="220"/>
      <c r="C26" s="264" t="s">
        <v>118</v>
      </c>
      <c r="D26" s="224"/>
      <c r="E26" s="228"/>
      <c r="F26" s="232"/>
      <c r="G26" s="233"/>
      <c r="H26" s="231"/>
      <c r="I26" s="231"/>
      <c r="J26" s="231"/>
      <c r="K26" s="231"/>
      <c r="L26" s="231"/>
      <c r="M26" s="231"/>
      <c r="N26" s="222"/>
      <c r="O26" s="222"/>
      <c r="P26" s="222"/>
      <c r="Q26" s="222"/>
      <c r="R26" s="222"/>
      <c r="S26" s="222"/>
      <c r="T26" s="223"/>
      <c r="U26" s="222"/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96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5" t="str">
        <f>C26</f>
        <v>Dle pol. 222 30-1421.R00</v>
      </c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>
        <v>12</v>
      </c>
      <c r="B27" s="220" t="s">
        <v>119</v>
      </c>
      <c r="C27" s="263" t="s">
        <v>120</v>
      </c>
      <c r="D27" s="222" t="s">
        <v>121</v>
      </c>
      <c r="E27" s="227">
        <v>80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10</v>
      </c>
      <c r="M27" s="231">
        <f>G27*(1+L27/100)</f>
        <v>0</v>
      </c>
      <c r="N27" s="222">
        <v>1.7000000000000001E-4</v>
      </c>
      <c r="O27" s="222">
        <f>ROUND(E27*N27,5)</f>
        <v>1.3599999999999999E-2</v>
      </c>
      <c r="P27" s="222">
        <v>0</v>
      </c>
      <c r="Q27" s="222">
        <f>ROUND(E27*P27,5)</f>
        <v>0</v>
      </c>
      <c r="R27" s="222"/>
      <c r="S27" s="222"/>
      <c r="T27" s="223">
        <v>0.05</v>
      </c>
      <c r="U27" s="222">
        <f>ROUND(E27*T27,2)</f>
        <v>4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90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13">
        <v>13</v>
      </c>
      <c r="B28" s="220" t="s">
        <v>122</v>
      </c>
      <c r="C28" s="263" t="s">
        <v>123</v>
      </c>
      <c r="D28" s="222" t="s">
        <v>121</v>
      </c>
      <c r="E28" s="227">
        <v>300</v>
      </c>
      <c r="F28" s="230"/>
      <c r="G28" s="231">
        <f>ROUND(E28*F28,2)</f>
        <v>0</v>
      </c>
      <c r="H28" s="230"/>
      <c r="I28" s="231">
        <f>ROUND(E28*H28,2)</f>
        <v>0</v>
      </c>
      <c r="J28" s="230"/>
      <c r="K28" s="231">
        <f>ROUND(E28*J28,2)</f>
        <v>0</v>
      </c>
      <c r="L28" s="231">
        <v>10</v>
      </c>
      <c r="M28" s="231">
        <f>G28*(1+L28/100)</f>
        <v>0</v>
      </c>
      <c r="N28" s="222">
        <v>6.4000000000000005E-4</v>
      </c>
      <c r="O28" s="222">
        <f>ROUND(E28*N28,5)</f>
        <v>0.192</v>
      </c>
      <c r="P28" s="222">
        <v>0</v>
      </c>
      <c r="Q28" s="222">
        <f>ROUND(E28*P28,5)</f>
        <v>0</v>
      </c>
      <c r="R28" s="222"/>
      <c r="S28" s="222"/>
      <c r="T28" s="223">
        <v>8.3510000000000001E-2</v>
      </c>
      <c r="U28" s="222">
        <f>ROUND(E28*T28,2)</f>
        <v>25.05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90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13">
        <v>14</v>
      </c>
      <c r="B29" s="220" t="s">
        <v>124</v>
      </c>
      <c r="C29" s="263" t="s">
        <v>125</v>
      </c>
      <c r="D29" s="222" t="s">
        <v>121</v>
      </c>
      <c r="E29" s="227">
        <v>300</v>
      </c>
      <c r="F29" s="230"/>
      <c r="G29" s="231">
        <f>ROUND(E29*F29,2)</f>
        <v>0</v>
      </c>
      <c r="H29" s="230"/>
      <c r="I29" s="231">
        <f>ROUND(E29*H29,2)</f>
        <v>0</v>
      </c>
      <c r="J29" s="230"/>
      <c r="K29" s="231">
        <f>ROUND(E29*J29,2)</f>
        <v>0</v>
      </c>
      <c r="L29" s="231">
        <v>10</v>
      </c>
      <c r="M29" s="231">
        <f>G29*(1+L29/100)</f>
        <v>0</v>
      </c>
      <c r="N29" s="222">
        <v>9.8999999999999999E-4</v>
      </c>
      <c r="O29" s="222">
        <f>ROUND(E29*N29,5)</f>
        <v>0.29699999999999999</v>
      </c>
      <c r="P29" s="222">
        <v>0</v>
      </c>
      <c r="Q29" s="222">
        <f>ROUND(E29*P29,5)</f>
        <v>0</v>
      </c>
      <c r="R29" s="222"/>
      <c r="S29" s="222"/>
      <c r="T29" s="223">
        <v>0.08</v>
      </c>
      <c r="U29" s="222">
        <f>ROUND(E29*T29,2)</f>
        <v>24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90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13">
        <v>15</v>
      </c>
      <c r="B30" s="220" t="s">
        <v>126</v>
      </c>
      <c r="C30" s="263" t="s">
        <v>127</v>
      </c>
      <c r="D30" s="222" t="s">
        <v>89</v>
      </c>
      <c r="E30" s="227">
        <v>44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10</v>
      </c>
      <c r="M30" s="231">
        <f>G30*(1+L30/100)</f>
        <v>0</v>
      </c>
      <c r="N30" s="222">
        <v>1.1E-4</v>
      </c>
      <c r="O30" s="222">
        <f>ROUND(E30*N30,5)</f>
        <v>4.8399999999999997E-3</v>
      </c>
      <c r="P30" s="222">
        <v>0</v>
      </c>
      <c r="Q30" s="222">
        <f>ROUND(E30*P30,5)</f>
        <v>0</v>
      </c>
      <c r="R30" s="222"/>
      <c r="S30" s="222"/>
      <c r="T30" s="223">
        <v>0.24</v>
      </c>
      <c r="U30" s="222">
        <f>ROUND(E30*T30,2)</f>
        <v>10.56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90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22.5" outlineLevel="1" x14ac:dyDescent="0.2">
      <c r="A31" s="213">
        <v>16</v>
      </c>
      <c r="B31" s="220" t="s">
        <v>128</v>
      </c>
      <c r="C31" s="263" t="s">
        <v>129</v>
      </c>
      <c r="D31" s="222" t="s">
        <v>89</v>
      </c>
      <c r="E31" s="227">
        <v>8</v>
      </c>
      <c r="F31" s="230"/>
      <c r="G31" s="231">
        <f>ROUND(E31*F31,2)</f>
        <v>0</v>
      </c>
      <c r="H31" s="230"/>
      <c r="I31" s="231">
        <f>ROUND(E31*H31,2)</f>
        <v>0</v>
      </c>
      <c r="J31" s="230"/>
      <c r="K31" s="231">
        <f>ROUND(E31*J31,2)</f>
        <v>0</v>
      </c>
      <c r="L31" s="231">
        <v>10</v>
      </c>
      <c r="M31" s="231">
        <f>G31*(1+L31/100)</f>
        <v>0</v>
      </c>
      <c r="N31" s="222">
        <v>1.2999999999999999E-4</v>
      </c>
      <c r="O31" s="222">
        <f>ROUND(E31*N31,5)</f>
        <v>1.0399999999999999E-3</v>
      </c>
      <c r="P31" s="222">
        <v>0</v>
      </c>
      <c r="Q31" s="222">
        <f>ROUND(E31*P31,5)</f>
        <v>0</v>
      </c>
      <c r="R31" s="222"/>
      <c r="S31" s="222"/>
      <c r="T31" s="223">
        <v>0.35</v>
      </c>
      <c r="U31" s="222">
        <f>ROUND(E31*T31,2)</f>
        <v>2.8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90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>
        <v>17</v>
      </c>
      <c r="B32" s="220" t="s">
        <v>130</v>
      </c>
      <c r="C32" s="263" t="s">
        <v>131</v>
      </c>
      <c r="D32" s="222" t="s">
        <v>89</v>
      </c>
      <c r="E32" s="227">
        <v>52</v>
      </c>
      <c r="F32" s="230"/>
      <c r="G32" s="231">
        <f>ROUND(E32*F32,2)</f>
        <v>0</v>
      </c>
      <c r="H32" s="230"/>
      <c r="I32" s="231">
        <f>ROUND(E32*H32,2)</f>
        <v>0</v>
      </c>
      <c r="J32" s="230"/>
      <c r="K32" s="231">
        <f>ROUND(E32*J32,2)</f>
        <v>0</v>
      </c>
      <c r="L32" s="231">
        <v>10</v>
      </c>
      <c r="M32" s="231">
        <f>G32*(1+L32/100)</f>
        <v>0</v>
      </c>
      <c r="N32" s="222">
        <v>0</v>
      </c>
      <c r="O32" s="222">
        <f>ROUND(E32*N32,5)</f>
        <v>0</v>
      </c>
      <c r="P32" s="222">
        <v>0</v>
      </c>
      <c r="Q32" s="222">
        <f>ROUND(E32*P32,5)</f>
        <v>0</v>
      </c>
      <c r="R32" s="222"/>
      <c r="S32" s="222"/>
      <c r="T32" s="223">
        <v>0.08</v>
      </c>
      <c r="U32" s="222">
        <f>ROUND(E32*T32,2)</f>
        <v>4.16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90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18</v>
      </c>
      <c r="B33" s="220" t="s">
        <v>132</v>
      </c>
      <c r="C33" s="263" t="s">
        <v>133</v>
      </c>
      <c r="D33" s="222" t="s">
        <v>89</v>
      </c>
      <c r="E33" s="227">
        <v>8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10</v>
      </c>
      <c r="M33" s="231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0.08</v>
      </c>
      <c r="U33" s="222">
        <f>ROUND(E33*T33,2)</f>
        <v>0.64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90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19</v>
      </c>
      <c r="B34" s="220" t="s">
        <v>134</v>
      </c>
      <c r="C34" s="263" t="s">
        <v>135</v>
      </c>
      <c r="D34" s="222" t="s">
        <v>89</v>
      </c>
      <c r="E34" s="227">
        <v>8</v>
      </c>
      <c r="F34" s="230"/>
      <c r="G34" s="231">
        <f>ROUND(E34*F34,2)</f>
        <v>0</v>
      </c>
      <c r="H34" s="230"/>
      <c r="I34" s="231">
        <f>ROUND(E34*H34,2)</f>
        <v>0</v>
      </c>
      <c r="J34" s="230"/>
      <c r="K34" s="231">
        <f>ROUND(E34*J34,2)</f>
        <v>0</v>
      </c>
      <c r="L34" s="231">
        <v>10</v>
      </c>
      <c r="M34" s="231">
        <f>G34*(1+L34/100)</f>
        <v>0</v>
      </c>
      <c r="N34" s="222">
        <v>0</v>
      </c>
      <c r="O34" s="222">
        <f>ROUND(E34*N34,5)</f>
        <v>0</v>
      </c>
      <c r="P34" s="222">
        <v>0</v>
      </c>
      <c r="Q34" s="222">
        <f>ROUND(E34*P34,5)</f>
        <v>0</v>
      </c>
      <c r="R34" s="222"/>
      <c r="S34" s="222"/>
      <c r="T34" s="223">
        <v>0</v>
      </c>
      <c r="U34" s="222">
        <f>ROUND(E34*T34,2)</f>
        <v>0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94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/>
      <c r="B35" s="220"/>
      <c r="C35" s="264" t="s">
        <v>136</v>
      </c>
      <c r="D35" s="224"/>
      <c r="E35" s="228"/>
      <c r="F35" s="232"/>
      <c r="G35" s="233"/>
      <c r="H35" s="231"/>
      <c r="I35" s="231"/>
      <c r="J35" s="231"/>
      <c r="K35" s="231"/>
      <c r="L35" s="231"/>
      <c r="M35" s="231"/>
      <c r="N35" s="222"/>
      <c r="O35" s="222"/>
      <c r="P35" s="222"/>
      <c r="Q35" s="222"/>
      <c r="R35" s="222"/>
      <c r="S35" s="222"/>
      <c r="T35" s="223"/>
      <c r="U35" s="222"/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96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5" t="str">
        <f>C35</f>
        <v>Dle pol. 210 20-5310.R00</v>
      </c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>
        <v>20</v>
      </c>
      <c r="B36" s="220" t="s">
        <v>137</v>
      </c>
      <c r="C36" s="263" t="s">
        <v>138</v>
      </c>
      <c r="D36" s="222" t="s">
        <v>89</v>
      </c>
      <c r="E36" s="227">
        <v>8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10</v>
      </c>
      <c r="M36" s="231">
        <f>G36*(1+L36/100)</f>
        <v>0</v>
      </c>
      <c r="N36" s="222">
        <v>1.0000000000000001E-5</v>
      </c>
      <c r="O36" s="222">
        <f>ROUND(E36*N36,5)</f>
        <v>8.0000000000000007E-5</v>
      </c>
      <c r="P36" s="222">
        <v>0</v>
      </c>
      <c r="Q36" s="222">
        <f>ROUND(E36*P36,5)</f>
        <v>0</v>
      </c>
      <c r="R36" s="222"/>
      <c r="S36" s="222"/>
      <c r="T36" s="223">
        <v>0</v>
      </c>
      <c r="U36" s="222">
        <f>ROUND(E36*T36,2)</f>
        <v>0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94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21</v>
      </c>
      <c r="B37" s="220" t="s">
        <v>139</v>
      </c>
      <c r="C37" s="263" t="s">
        <v>140</v>
      </c>
      <c r="D37" s="222" t="s">
        <v>121</v>
      </c>
      <c r="E37" s="227">
        <v>4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10</v>
      </c>
      <c r="M37" s="231">
        <f>G37*(1+L37/100)</f>
        <v>0</v>
      </c>
      <c r="N37" s="222">
        <v>0</v>
      </c>
      <c r="O37" s="222">
        <f>ROUND(E37*N37,5)</f>
        <v>0</v>
      </c>
      <c r="P37" s="222">
        <v>0</v>
      </c>
      <c r="Q37" s="222">
        <f>ROUND(E37*P37,5)</f>
        <v>0</v>
      </c>
      <c r="R37" s="222"/>
      <c r="S37" s="222"/>
      <c r="T37" s="223">
        <v>0.08</v>
      </c>
      <c r="U37" s="222">
        <f>ROUND(E37*T37,2)</f>
        <v>0.32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90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22</v>
      </c>
      <c r="B38" s="220" t="s">
        <v>141</v>
      </c>
      <c r="C38" s="263" t="s">
        <v>142</v>
      </c>
      <c r="D38" s="222" t="s">
        <v>89</v>
      </c>
      <c r="E38" s="227">
        <v>8</v>
      </c>
      <c r="F38" s="230"/>
      <c r="G38" s="231">
        <f>ROUND(E38*F38,2)</f>
        <v>0</v>
      </c>
      <c r="H38" s="230"/>
      <c r="I38" s="231">
        <f>ROUND(E38*H38,2)</f>
        <v>0</v>
      </c>
      <c r="J38" s="230"/>
      <c r="K38" s="231">
        <f>ROUND(E38*J38,2)</f>
        <v>0</v>
      </c>
      <c r="L38" s="231">
        <v>10</v>
      </c>
      <c r="M38" s="231">
        <f>G38*(1+L38/100)</f>
        <v>0</v>
      </c>
      <c r="N38" s="222">
        <v>0</v>
      </c>
      <c r="O38" s="222">
        <f>ROUND(E38*N38,5)</f>
        <v>0</v>
      </c>
      <c r="P38" s="222">
        <v>0</v>
      </c>
      <c r="Q38" s="222">
        <f>ROUND(E38*P38,5)</f>
        <v>0</v>
      </c>
      <c r="R38" s="222"/>
      <c r="S38" s="222"/>
      <c r="T38" s="223">
        <v>0</v>
      </c>
      <c r="U38" s="222">
        <f>ROUND(E38*T38,2)</f>
        <v>0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94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23</v>
      </c>
      <c r="B39" s="220" t="s">
        <v>143</v>
      </c>
      <c r="C39" s="263" t="s">
        <v>144</v>
      </c>
      <c r="D39" s="222" t="s">
        <v>89</v>
      </c>
      <c r="E39" s="227">
        <v>20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10</v>
      </c>
      <c r="M39" s="231">
        <f>G39*(1+L39/100)</f>
        <v>0</v>
      </c>
      <c r="N39" s="222">
        <v>1.0000000000000001E-5</v>
      </c>
      <c r="O39" s="222">
        <f>ROUND(E39*N39,5)</f>
        <v>2.0000000000000001E-4</v>
      </c>
      <c r="P39" s="222">
        <v>0</v>
      </c>
      <c r="Q39" s="222">
        <f>ROUND(E39*P39,5)</f>
        <v>0</v>
      </c>
      <c r="R39" s="222"/>
      <c r="S39" s="222"/>
      <c r="T39" s="223">
        <v>0</v>
      </c>
      <c r="U39" s="222">
        <f>ROUND(E39*T39,2)</f>
        <v>0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94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24</v>
      </c>
      <c r="B40" s="220" t="s">
        <v>145</v>
      </c>
      <c r="C40" s="263" t="s">
        <v>146</v>
      </c>
      <c r="D40" s="222" t="s">
        <v>89</v>
      </c>
      <c r="E40" s="227">
        <v>48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10</v>
      </c>
      <c r="M40" s="231">
        <f>G40*(1+L40/100)</f>
        <v>0</v>
      </c>
      <c r="N40" s="222">
        <v>0</v>
      </c>
      <c r="O40" s="222">
        <f>ROUND(E40*N40,5)</f>
        <v>0</v>
      </c>
      <c r="P40" s="222">
        <v>0</v>
      </c>
      <c r="Q40" s="222">
        <f>ROUND(E40*P40,5)</f>
        <v>0</v>
      </c>
      <c r="R40" s="222"/>
      <c r="S40" s="222"/>
      <c r="T40" s="223">
        <v>0.05</v>
      </c>
      <c r="U40" s="222">
        <f>ROUND(E40*T40,2)</f>
        <v>2.4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90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25</v>
      </c>
      <c r="B41" s="220" t="s">
        <v>147</v>
      </c>
      <c r="C41" s="263" t="s">
        <v>148</v>
      </c>
      <c r="D41" s="222" t="s">
        <v>89</v>
      </c>
      <c r="E41" s="227">
        <v>70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10</v>
      </c>
      <c r="M41" s="231">
        <f>G41*(1+L41/100)</f>
        <v>0</v>
      </c>
      <c r="N41" s="222">
        <v>0</v>
      </c>
      <c r="O41" s="222">
        <f>ROUND(E41*N41,5)</f>
        <v>0</v>
      </c>
      <c r="P41" s="222">
        <v>0</v>
      </c>
      <c r="Q41" s="222">
        <f>ROUND(E41*P41,5)</f>
        <v>0</v>
      </c>
      <c r="R41" s="222"/>
      <c r="S41" s="222"/>
      <c r="T41" s="223">
        <v>0.08</v>
      </c>
      <c r="U41" s="222">
        <f>ROUND(E41*T41,2)</f>
        <v>5.6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90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1" x14ac:dyDescent="0.2">
      <c r="A42" s="213">
        <v>26</v>
      </c>
      <c r="B42" s="220" t="s">
        <v>149</v>
      </c>
      <c r="C42" s="263" t="s">
        <v>150</v>
      </c>
      <c r="D42" s="222" t="s">
        <v>89</v>
      </c>
      <c r="E42" s="227">
        <v>6</v>
      </c>
      <c r="F42" s="230"/>
      <c r="G42" s="231">
        <f>ROUND(E42*F42,2)</f>
        <v>0</v>
      </c>
      <c r="H42" s="230"/>
      <c r="I42" s="231">
        <f>ROUND(E42*H42,2)</f>
        <v>0</v>
      </c>
      <c r="J42" s="230"/>
      <c r="K42" s="231">
        <f>ROUND(E42*J42,2)</f>
        <v>0</v>
      </c>
      <c r="L42" s="231">
        <v>10</v>
      </c>
      <c r="M42" s="231">
        <f>G42*(1+L42/100)</f>
        <v>0</v>
      </c>
      <c r="N42" s="222">
        <v>1.4999999999999999E-4</v>
      </c>
      <c r="O42" s="222">
        <f>ROUND(E42*N42,5)</f>
        <v>8.9999999999999998E-4</v>
      </c>
      <c r="P42" s="222">
        <v>0</v>
      </c>
      <c r="Q42" s="222">
        <f>ROUND(E42*P42,5)</f>
        <v>0</v>
      </c>
      <c r="R42" s="222"/>
      <c r="S42" s="222"/>
      <c r="T42" s="223">
        <v>0.09</v>
      </c>
      <c r="U42" s="222">
        <f>ROUND(E42*T42,2)</f>
        <v>0.54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90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2.5" outlineLevel="1" x14ac:dyDescent="0.2">
      <c r="A43" s="213">
        <v>27</v>
      </c>
      <c r="B43" s="220" t="s">
        <v>151</v>
      </c>
      <c r="C43" s="263" t="s">
        <v>152</v>
      </c>
      <c r="D43" s="222" t="s">
        <v>89</v>
      </c>
      <c r="E43" s="227">
        <v>2</v>
      </c>
      <c r="F43" s="230"/>
      <c r="G43" s="231">
        <f>ROUND(E43*F43,2)</f>
        <v>0</v>
      </c>
      <c r="H43" s="230"/>
      <c r="I43" s="231">
        <f>ROUND(E43*H43,2)</f>
        <v>0</v>
      </c>
      <c r="J43" s="230"/>
      <c r="K43" s="231">
        <f>ROUND(E43*J43,2)</f>
        <v>0</v>
      </c>
      <c r="L43" s="231">
        <v>10</v>
      </c>
      <c r="M43" s="231">
        <f>G43*(1+L43/100)</f>
        <v>0</v>
      </c>
      <c r="N43" s="222">
        <v>1.4999999999999999E-4</v>
      </c>
      <c r="O43" s="222">
        <f>ROUND(E43*N43,5)</f>
        <v>2.9999999999999997E-4</v>
      </c>
      <c r="P43" s="222">
        <v>0</v>
      </c>
      <c r="Q43" s="222">
        <f>ROUND(E43*P43,5)</f>
        <v>0</v>
      </c>
      <c r="R43" s="222"/>
      <c r="S43" s="222"/>
      <c r="T43" s="223">
        <v>0.09</v>
      </c>
      <c r="U43" s="222">
        <f>ROUND(E43*T43,2)</f>
        <v>0.18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90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2.5" outlineLevel="1" x14ac:dyDescent="0.2">
      <c r="A44" s="213">
        <v>28</v>
      </c>
      <c r="B44" s="220" t="s">
        <v>153</v>
      </c>
      <c r="C44" s="263" t="s">
        <v>154</v>
      </c>
      <c r="D44" s="222" t="s">
        <v>121</v>
      </c>
      <c r="E44" s="227">
        <v>4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10</v>
      </c>
      <c r="M44" s="231">
        <f>G44*(1+L44/100)</f>
        <v>0</v>
      </c>
      <c r="N44" s="222">
        <v>1.4999999999999999E-4</v>
      </c>
      <c r="O44" s="222">
        <f>ROUND(E44*N44,5)</f>
        <v>5.9999999999999995E-4</v>
      </c>
      <c r="P44" s="222">
        <v>0</v>
      </c>
      <c r="Q44" s="222">
        <f>ROUND(E44*P44,5)</f>
        <v>0</v>
      </c>
      <c r="R44" s="222"/>
      <c r="S44" s="222"/>
      <c r="T44" s="223">
        <v>0.09</v>
      </c>
      <c r="U44" s="222">
        <f>ROUND(E44*T44,2)</f>
        <v>0.36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90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2.5" outlineLevel="1" x14ac:dyDescent="0.2">
      <c r="A45" s="213">
        <v>29</v>
      </c>
      <c r="B45" s="220" t="s">
        <v>155</v>
      </c>
      <c r="C45" s="263" t="s">
        <v>156</v>
      </c>
      <c r="D45" s="222" t="s">
        <v>93</v>
      </c>
      <c r="E45" s="227">
        <v>7</v>
      </c>
      <c r="F45" s="230"/>
      <c r="G45" s="231">
        <f>ROUND(E45*F45,2)</f>
        <v>0</v>
      </c>
      <c r="H45" s="230"/>
      <c r="I45" s="231">
        <f>ROUND(E45*H45,2)</f>
        <v>0</v>
      </c>
      <c r="J45" s="230"/>
      <c r="K45" s="231">
        <f>ROUND(E45*J45,2)</f>
        <v>0</v>
      </c>
      <c r="L45" s="231">
        <v>10</v>
      </c>
      <c r="M45" s="231">
        <f>G45*(1+L45/100)</f>
        <v>0</v>
      </c>
      <c r="N45" s="222">
        <v>1.4999999999999999E-4</v>
      </c>
      <c r="O45" s="222">
        <f>ROUND(E45*N45,5)</f>
        <v>1.0499999999999999E-3</v>
      </c>
      <c r="P45" s="222">
        <v>0</v>
      </c>
      <c r="Q45" s="222">
        <f>ROUND(E45*P45,5)</f>
        <v>0</v>
      </c>
      <c r="R45" s="222"/>
      <c r="S45" s="222"/>
      <c r="T45" s="223">
        <v>0.09</v>
      </c>
      <c r="U45" s="222">
        <f>ROUND(E45*T45,2)</f>
        <v>0.63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90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>
        <v>30</v>
      </c>
      <c r="B46" s="220" t="s">
        <v>157</v>
      </c>
      <c r="C46" s="263" t="s">
        <v>158</v>
      </c>
      <c r="D46" s="222" t="s">
        <v>93</v>
      </c>
      <c r="E46" s="227">
        <v>1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10</v>
      </c>
      <c r="M46" s="231">
        <f>G46*(1+L46/100)</f>
        <v>0</v>
      </c>
      <c r="N46" s="222">
        <v>1.4999999999999999E-4</v>
      </c>
      <c r="O46" s="222">
        <f>ROUND(E46*N46,5)</f>
        <v>1.4999999999999999E-4</v>
      </c>
      <c r="P46" s="222">
        <v>0</v>
      </c>
      <c r="Q46" s="222">
        <f>ROUND(E46*P46,5)</f>
        <v>0</v>
      </c>
      <c r="R46" s="222"/>
      <c r="S46" s="222"/>
      <c r="T46" s="223">
        <v>0.09</v>
      </c>
      <c r="U46" s="222">
        <f>ROUND(E46*T46,2)</f>
        <v>0.09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90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 x14ac:dyDescent="0.2">
      <c r="A47" s="213">
        <v>31</v>
      </c>
      <c r="B47" s="220" t="s">
        <v>159</v>
      </c>
      <c r="C47" s="263" t="s">
        <v>160</v>
      </c>
      <c r="D47" s="222" t="s">
        <v>93</v>
      </c>
      <c r="E47" s="227">
        <v>4</v>
      </c>
      <c r="F47" s="230"/>
      <c r="G47" s="231">
        <f>ROUND(E47*F47,2)</f>
        <v>0</v>
      </c>
      <c r="H47" s="230"/>
      <c r="I47" s="231">
        <f>ROUND(E47*H47,2)</f>
        <v>0</v>
      </c>
      <c r="J47" s="230"/>
      <c r="K47" s="231">
        <f>ROUND(E47*J47,2)</f>
        <v>0</v>
      </c>
      <c r="L47" s="231">
        <v>10</v>
      </c>
      <c r="M47" s="231">
        <f>G47*(1+L47/100)</f>
        <v>0</v>
      </c>
      <c r="N47" s="222">
        <v>1.4999999999999999E-4</v>
      </c>
      <c r="O47" s="222">
        <f>ROUND(E47*N47,5)</f>
        <v>5.9999999999999995E-4</v>
      </c>
      <c r="P47" s="222">
        <v>0</v>
      </c>
      <c r="Q47" s="222">
        <f>ROUND(E47*P47,5)</f>
        <v>0</v>
      </c>
      <c r="R47" s="222"/>
      <c r="S47" s="222"/>
      <c r="T47" s="223">
        <v>0.09</v>
      </c>
      <c r="U47" s="222">
        <f>ROUND(E47*T47,2)</f>
        <v>0.36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90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x14ac:dyDescent="0.2">
      <c r="A48" s="214" t="s">
        <v>85</v>
      </c>
      <c r="B48" s="221" t="s">
        <v>54</v>
      </c>
      <c r="C48" s="265" t="s">
        <v>55</v>
      </c>
      <c r="D48" s="225"/>
      <c r="E48" s="229"/>
      <c r="F48" s="234"/>
      <c r="G48" s="234">
        <f>SUMIF(AE49:AE67,"&lt;&gt;NOR",G49:G67)</f>
        <v>0</v>
      </c>
      <c r="H48" s="234"/>
      <c r="I48" s="234">
        <f>SUM(I49:I67)</f>
        <v>0</v>
      </c>
      <c r="J48" s="234"/>
      <c r="K48" s="234">
        <f>SUM(K49:K67)</f>
        <v>0</v>
      </c>
      <c r="L48" s="234"/>
      <c r="M48" s="234">
        <f>SUM(M49:M67)</f>
        <v>0</v>
      </c>
      <c r="N48" s="225"/>
      <c r="O48" s="225">
        <f>SUM(O49:O67)</f>
        <v>102.30961000000001</v>
      </c>
      <c r="P48" s="225"/>
      <c r="Q48" s="225">
        <f>SUM(Q49:Q67)</f>
        <v>0</v>
      </c>
      <c r="R48" s="225"/>
      <c r="S48" s="225"/>
      <c r="T48" s="226"/>
      <c r="U48" s="225">
        <f>SUM(U49:U67)</f>
        <v>364.23</v>
      </c>
      <c r="AE48" t="s">
        <v>86</v>
      </c>
    </row>
    <row r="49" spans="1:60" ht="22.5" outlineLevel="1" x14ac:dyDescent="0.2">
      <c r="A49" s="213">
        <v>32</v>
      </c>
      <c r="B49" s="220" t="s">
        <v>161</v>
      </c>
      <c r="C49" s="263" t="s">
        <v>162</v>
      </c>
      <c r="D49" s="222" t="s">
        <v>121</v>
      </c>
      <c r="E49" s="227">
        <v>100</v>
      </c>
      <c r="F49" s="230"/>
      <c r="G49" s="231">
        <f>ROUND(E49*F49,2)</f>
        <v>0</v>
      </c>
      <c r="H49" s="230"/>
      <c r="I49" s="231">
        <f>ROUND(E49*H49,2)</f>
        <v>0</v>
      </c>
      <c r="J49" s="230"/>
      <c r="K49" s="231">
        <f>ROUND(E49*J49,2)</f>
        <v>0</v>
      </c>
      <c r="L49" s="231">
        <v>10</v>
      </c>
      <c r="M49" s="231">
        <f>G49*(1+L49/100)</f>
        <v>0</v>
      </c>
      <c r="N49" s="222">
        <v>0</v>
      </c>
      <c r="O49" s="222">
        <f>ROUND(E49*N49,5)</f>
        <v>0</v>
      </c>
      <c r="P49" s="222">
        <v>0</v>
      </c>
      <c r="Q49" s="222">
        <f>ROUND(E49*P49,5)</f>
        <v>0</v>
      </c>
      <c r="R49" s="222"/>
      <c r="S49" s="222"/>
      <c r="T49" s="223">
        <v>8.5050000000000001E-2</v>
      </c>
      <c r="U49" s="222">
        <f>ROUND(E49*T49,2)</f>
        <v>8.51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90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1" x14ac:dyDescent="0.2">
      <c r="A50" s="213">
        <v>33</v>
      </c>
      <c r="B50" s="220" t="s">
        <v>163</v>
      </c>
      <c r="C50" s="263" t="s">
        <v>164</v>
      </c>
      <c r="D50" s="222" t="s">
        <v>121</v>
      </c>
      <c r="E50" s="227">
        <v>60</v>
      </c>
      <c r="F50" s="230"/>
      <c r="G50" s="231">
        <f>ROUND(E50*F50,2)</f>
        <v>0</v>
      </c>
      <c r="H50" s="230"/>
      <c r="I50" s="231">
        <f>ROUND(E50*H50,2)</f>
        <v>0</v>
      </c>
      <c r="J50" s="230"/>
      <c r="K50" s="231">
        <f>ROUND(E50*J50,2)</f>
        <v>0</v>
      </c>
      <c r="L50" s="231">
        <v>10</v>
      </c>
      <c r="M50" s="231">
        <f>G50*(1+L50/100)</f>
        <v>0</v>
      </c>
      <c r="N50" s="222">
        <v>0</v>
      </c>
      <c r="O50" s="222">
        <f>ROUND(E50*N50,5)</f>
        <v>0</v>
      </c>
      <c r="P50" s="222">
        <v>0</v>
      </c>
      <c r="Q50" s="222">
        <f>ROUND(E50*P50,5)</f>
        <v>0</v>
      </c>
      <c r="R50" s="222"/>
      <c r="S50" s="222"/>
      <c r="T50" s="223">
        <v>1.1128899999999999</v>
      </c>
      <c r="U50" s="222">
        <f>ROUND(E50*T50,2)</f>
        <v>66.77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90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>
        <v>34</v>
      </c>
      <c r="B51" s="220" t="s">
        <v>165</v>
      </c>
      <c r="C51" s="263" t="s">
        <v>166</v>
      </c>
      <c r="D51" s="222" t="s">
        <v>121</v>
      </c>
      <c r="E51" s="227">
        <v>160</v>
      </c>
      <c r="F51" s="230"/>
      <c r="G51" s="231">
        <f>ROUND(E51*F51,2)</f>
        <v>0</v>
      </c>
      <c r="H51" s="230"/>
      <c r="I51" s="231">
        <f>ROUND(E51*H51,2)</f>
        <v>0</v>
      </c>
      <c r="J51" s="230"/>
      <c r="K51" s="231">
        <f>ROUND(E51*J51,2)</f>
        <v>0</v>
      </c>
      <c r="L51" s="231">
        <v>10</v>
      </c>
      <c r="M51" s="231">
        <f>G51*(1+L51/100)</f>
        <v>0</v>
      </c>
      <c r="N51" s="222">
        <v>0</v>
      </c>
      <c r="O51" s="222">
        <f>ROUND(E51*N51,5)</f>
        <v>0</v>
      </c>
      <c r="P51" s="222">
        <v>0</v>
      </c>
      <c r="Q51" s="222">
        <f>ROUND(E51*P51,5)</f>
        <v>0</v>
      </c>
      <c r="R51" s="222"/>
      <c r="S51" s="222"/>
      <c r="T51" s="223">
        <v>0.152</v>
      </c>
      <c r="U51" s="222">
        <f>ROUND(E51*T51,2)</f>
        <v>24.32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90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2.5" outlineLevel="1" x14ac:dyDescent="0.2">
      <c r="A52" s="213">
        <v>35</v>
      </c>
      <c r="B52" s="220" t="s">
        <v>167</v>
      </c>
      <c r="C52" s="263" t="s">
        <v>168</v>
      </c>
      <c r="D52" s="222" t="s">
        <v>121</v>
      </c>
      <c r="E52" s="227">
        <v>60</v>
      </c>
      <c r="F52" s="230"/>
      <c r="G52" s="231">
        <f>ROUND(E52*F52,2)</f>
        <v>0</v>
      </c>
      <c r="H52" s="230"/>
      <c r="I52" s="231">
        <f>ROUND(E52*H52,2)</f>
        <v>0</v>
      </c>
      <c r="J52" s="230"/>
      <c r="K52" s="231">
        <f>ROUND(E52*J52,2)</f>
        <v>0</v>
      </c>
      <c r="L52" s="231">
        <v>10</v>
      </c>
      <c r="M52" s="231">
        <f>G52*(1+L52/100)</f>
        <v>0</v>
      </c>
      <c r="N52" s="222">
        <v>0</v>
      </c>
      <c r="O52" s="222">
        <f>ROUND(E52*N52,5)</f>
        <v>0</v>
      </c>
      <c r="P52" s="222">
        <v>0</v>
      </c>
      <c r="Q52" s="222">
        <f>ROUND(E52*P52,5)</f>
        <v>0</v>
      </c>
      <c r="R52" s="222"/>
      <c r="S52" s="222"/>
      <c r="T52" s="223">
        <v>0.17519999999999999</v>
      </c>
      <c r="U52" s="222">
        <f>ROUND(E52*T52,2)</f>
        <v>10.51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90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2.5" outlineLevel="1" x14ac:dyDescent="0.2">
      <c r="A53" s="213">
        <v>36</v>
      </c>
      <c r="B53" s="220" t="s">
        <v>169</v>
      </c>
      <c r="C53" s="263" t="s">
        <v>170</v>
      </c>
      <c r="D53" s="222" t="s">
        <v>121</v>
      </c>
      <c r="E53" s="227">
        <v>30</v>
      </c>
      <c r="F53" s="230"/>
      <c r="G53" s="231">
        <f>ROUND(E53*F53,2)</f>
        <v>0</v>
      </c>
      <c r="H53" s="230"/>
      <c r="I53" s="231">
        <f>ROUND(E53*H53,2)</f>
        <v>0</v>
      </c>
      <c r="J53" s="230"/>
      <c r="K53" s="231">
        <f>ROUND(E53*J53,2)</f>
        <v>0</v>
      </c>
      <c r="L53" s="231">
        <v>10</v>
      </c>
      <c r="M53" s="231">
        <f>G53*(1+L53/100)</f>
        <v>0</v>
      </c>
      <c r="N53" s="222">
        <v>0</v>
      </c>
      <c r="O53" s="222">
        <f>ROUND(E53*N53,5)</f>
        <v>0</v>
      </c>
      <c r="P53" s="222">
        <v>0</v>
      </c>
      <c r="Q53" s="222">
        <f>ROUND(E53*P53,5)</f>
        <v>0</v>
      </c>
      <c r="R53" s="222"/>
      <c r="S53" s="222"/>
      <c r="T53" s="223">
        <v>2.1198000000000001</v>
      </c>
      <c r="U53" s="222">
        <f>ROUND(E53*T53,2)</f>
        <v>63.59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90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>
        <v>37</v>
      </c>
      <c r="B54" s="220" t="s">
        <v>171</v>
      </c>
      <c r="C54" s="263" t="s">
        <v>172</v>
      </c>
      <c r="D54" s="222" t="s">
        <v>121</v>
      </c>
      <c r="E54" s="227">
        <v>90</v>
      </c>
      <c r="F54" s="230"/>
      <c r="G54" s="231">
        <f>ROUND(E54*F54,2)</f>
        <v>0</v>
      </c>
      <c r="H54" s="230"/>
      <c r="I54" s="231">
        <f>ROUND(E54*H54,2)</f>
        <v>0</v>
      </c>
      <c r="J54" s="230"/>
      <c r="K54" s="231">
        <f>ROUND(E54*J54,2)</f>
        <v>0</v>
      </c>
      <c r="L54" s="231">
        <v>10</v>
      </c>
      <c r="M54" s="231">
        <f>G54*(1+L54/100)</f>
        <v>0</v>
      </c>
      <c r="N54" s="222">
        <v>0</v>
      </c>
      <c r="O54" s="222">
        <f>ROUND(E54*N54,5)</f>
        <v>0</v>
      </c>
      <c r="P54" s="222">
        <v>0</v>
      </c>
      <c r="Q54" s="222">
        <f>ROUND(E54*P54,5)</f>
        <v>0</v>
      </c>
      <c r="R54" s="222"/>
      <c r="S54" s="222"/>
      <c r="T54" s="223">
        <v>0.28100000000000003</v>
      </c>
      <c r="U54" s="222">
        <f>ROUND(E54*T54,2)</f>
        <v>25.29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90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2.5" outlineLevel="1" x14ac:dyDescent="0.2">
      <c r="A55" s="213">
        <v>38</v>
      </c>
      <c r="B55" s="220" t="s">
        <v>173</v>
      </c>
      <c r="C55" s="263" t="s">
        <v>174</v>
      </c>
      <c r="D55" s="222" t="s">
        <v>175</v>
      </c>
      <c r="E55" s="227">
        <v>0.5</v>
      </c>
      <c r="F55" s="230"/>
      <c r="G55" s="231">
        <f>ROUND(E55*F55,2)</f>
        <v>0</v>
      </c>
      <c r="H55" s="230"/>
      <c r="I55" s="231">
        <f>ROUND(E55*H55,2)</f>
        <v>0</v>
      </c>
      <c r="J55" s="230"/>
      <c r="K55" s="231">
        <f>ROUND(E55*J55,2)</f>
        <v>0</v>
      </c>
      <c r="L55" s="231">
        <v>10</v>
      </c>
      <c r="M55" s="231">
        <f>G55*(1+L55/100)</f>
        <v>0</v>
      </c>
      <c r="N55" s="222">
        <v>3.4209999999999997E-2</v>
      </c>
      <c r="O55" s="222">
        <f>ROUND(E55*N55,5)</f>
        <v>1.711E-2</v>
      </c>
      <c r="P55" s="222">
        <v>0</v>
      </c>
      <c r="Q55" s="222">
        <f>ROUND(E55*P55,5)</f>
        <v>0</v>
      </c>
      <c r="R55" s="222"/>
      <c r="S55" s="222"/>
      <c r="T55" s="223">
        <v>4.72</v>
      </c>
      <c r="U55" s="222">
        <f>ROUND(E55*T55,2)</f>
        <v>2.36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90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 x14ac:dyDescent="0.2">
      <c r="A56" s="213">
        <v>39</v>
      </c>
      <c r="B56" s="220" t="s">
        <v>176</v>
      </c>
      <c r="C56" s="263" t="s">
        <v>177</v>
      </c>
      <c r="D56" s="222" t="s">
        <v>121</v>
      </c>
      <c r="E56" s="227">
        <v>250</v>
      </c>
      <c r="F56" s="230"/>
      <c r="G56" s="231">
        <f>ROUND(E56*F56,2)</f>
        <v>0</v>
      </c>
      <c r="H56" s="230"/>
      <c r="I56" s="231">
        <f>ROUND(E56*H56,2)</f>
        <v>0</v>
      </c>
      <c r="J56" s="230"/>
      <c r="K56" s="231">
        <f>ROUND(E56*J56,2)</f>
        <v>0</v>
      </c>
      <c r="L56" s="231">
        <v>10</v>
      </c>
      <c r="M56" s="231">
        <f>G56*(1+L56/100)</f>
        <v>0</v>
      </c>
      <c r="N56" s="222">
        <v>0.26485999999999998</v>
      </c>
      <c r="O56" s="222">
        <f>ROUND(E56*N56,5)</f>
        <v>66.215000000000003</v>
      </c>
      <c r="P56" s="222">
        <v>0</v>
      </c>
      <c r="Q56" s="222">
        <f>ROUND(E56*P56,5)</f>
        <v>0</v>
      </c>
      <c r="R56" s="222"/>
      <c r="S56" s="222"/>
      <c r="T56" s="223">
        <v>0.11</v>
      </c>
      <c r="U56" s="222">
        <f>ROUND(E56*T56,2)</f>
        <v>27.5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90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>
        <v>40</v>
      </c>
      <c r="B57" s="220" t="s">
        <v>178</v>
      </c>
      <c r="C57" s="263" t="s">
        <v>179</v>
      </c>
      <c r="D57" s="222" t="s">
        <v>180</v>
      </c>
      <c r="E57" s="227">
        <v>28</v>
      </c>
      <c r="F57" s="230"/>
      <c r="G57" s="231">
        <f>ROUND(E57*F57,2)</f>
        <v>0</v>
      </c>
      <c r="H57" s="230"/>
      <c r="I57" s="231">
        <f>ROUND(E57*H57,2)</f>
        <v>0</v>
      </c>
      <c r="J57" s="230"/>
      <c r="K57" s="231">
        <f>ROUND(E57*J57,2)</f>
        <v>0</v>
      </c>
      <c r="L57" s="231">
        <v>10</v>
      </c>
      <c r="M57" s="231">
        <f>G57*(1+L57/100)</f>
        <v>0</v>
      </c>
      <c r="N57" s="222">
        <v>1</v>
      </c>
      <c r="O57" s="222">
        <f>ROUND(E57*N57,5)</f>
        <v>28</v>
      </c>
      <c r="P57" s="222">
        <v>0</v>
      </c>
      <c r="Q57" s="222">
        <f>ROUND(E57*P57,5)</f>
        <v>0</v>
      </c>
      <c r="R57" s="222"/>
      <c r="S57" s="222"/>
      <c r="T57" s="223">
        <v>0</v>
      </c>
      <c r="U57" s="222">
        <f>ROUND(E57*T57,2)</f>
        <v>0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94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>
        <v>41</v>
      </c>
      <c r="B58" s="220" t="s">
        <v>181</v>
      </c>
      <c r="C58" s="263" t="s">
        <v>182</v>
      </c>
      <c r="D58" s="222" t="s">
        <v>183</v>
      </c>
      <c r="E58" s="227">
        <v>10</v>
      </c>
      <c r="F58" s="230"/>
      <c r="G58" s="231">
        <f>ROUND(E58*F58,2)</f>
        <v>0</v>
      </c>
      <c r="H58" s="230"/>
      <c r="I58" s="231">
        <f>ROUND(E58*H58,2)</f>
        <v>0</v>
      </c>
      <c r="J58" s="230"/>
      <c r="K58" s="231">
        <f>ROUND(E58*J58,2)</f>
        <v>0</v>
      </c>
      <c r="L58" s="231">
        <v>10</v>
      </c>
      <c r="M58" s="231">
        <f>G58*(1+L58/100)</f>
        <v>0</v>
      </c>
      <c r="N58" s="222">
        <v>0</v>
      </c>
      <c r="O58" s="222">
        <f>ROUND(E58*N58,5)</f>
        <v>0</v>
      </c>
      <c r="P58" s="222">
        <v>0</v>
      </c>
      <c r="Q58" s="222">
        <f>ROUND(E58*P58,5)</f>
        <v>0</v>
      </c>
      <c r="R58" s="222"/>
      <c r="S58" s="222"/>
      <c r="T58" s="223">
        <v>3.44</v>
      </c>
      <c r="U58" s="222">
        <f>ROUND(E58*T58,2)</f>
        <v>34.4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90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1" x14ac:dyDescent="0.2">
      <c r="A59" s="213">
        <v>42</v>
      </c>
      <c r="B59" s="220" t="s">
        <v>184</v>
      </c>
      <c r="C59" s="263" t="s">
        <v>185</v>
      </c>
      <c r="D59" s="222" t="s">
        <v>89</v>
      </c>
      <c r="E59" s="227">
        <v>8</v>
      </c>
      <c r="F59" s="230"/>
      <c r="G59" s="231">
        <f>ROUND(E59*F59,2)</f>
        <v>0</v>
      </c>
      <c r="H59" s="230"/>
      <c r="I59" s="231">
        <f>ROUND(E59*H59,2)</f>
        <v>0</v>
      </c>
      <c r="J59" s="230"/>
      <c r="K59" s="231">
        <f>ROUND(E59*J59,2)</f>
        <v>0</v>
      </c>
      <c r="L59" s="231">
        <v>10</v>
      </c>
      <c r="M59" s="231">
        <f>G59*(1+L59/100)</f>
        <v>0</v>
      </c>
      <c r="N59" s="222">
        <v>0</v>
      </c>
      <c r="O59" s="222">
        <f>ROUND(E59*N59,5)</f>
        <v>0</v>
      </c>
      <c r="P59" s="222">
        <v>0</v>
      </c>
      <c r="Q59" s="222">
        <f>ROUND(E59*P59,5)</f>
        <v>0</v>
      </c>
      <c r="R59" s="222"/>
      <c r="S59" s="222"/>
      <c r="T59" s="223">
        <v>0.64</v>
      </c>
      <c r="U59" s="222">
        <f>ROUND(E59*T59,2)</f>
        <v>5.12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90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>
        <v>43</v>
      </c>
      <c r="B60" s="220" t="s">
        <v>186</v>
      </c>
      <c r="C60" s="263" t="s">
        <v>187</v>
      </c>
      <c r="D60" s="222" t="s">
        <v>121</v>
      </c>
      <c r="E60" s="227">
        <v>90</v>
      </c>
      <c r="F60" s="230"/>
      <c r="G60" s="231">
        <f>ROUND(E60*F60,2)</f>
        <v>0</v>
      </c>
      <c r="H60" s="230"/>
      <c r="I60" s="231">
        <f>ROUND(E60*H60,2)</f>
        <v>0</v>
      </c>
      <c r="J60" s="230"/>
      <c r="K60" s="231">
        <f>ROUND(E60*J60,2)</f>
        <v>0</v>
      </c>
      <c r="L60" s="231">
        <v>10</v>
      </c>
      <c r="M60" s="231">
        <f>G60*(1+L60/100)</f>
        <v>0</v>
      </c>
      <c r="N60" s="222">
        <v>0</v>
      </c>
      <c r="O60" s="222">
        <f>ROUND(E60*N60,5)</f>
        <v>0</v>
      </c>
      <c r="P60" s="222">
        <v>0</v>
      </c>
      <c r="Q60" s="222">
        <f>ROUND(E60*P60,5)</f>
        <v>0</v>
      </c>
      <c r="R60" s="222"/>
      <c r="S60" s="222"/>
      <c r="T60" s="223">
        <v>0</v>
      </c>
      <c r="U60" s="222">
        <f>ROUND(E60*T60,2)</f>
        <v>0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94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3">
        <v>44</v>
      </c>
      <c r="B61" s="220" t="s">
        <v>188</v>
      </c>
      <c r="C61" s="263" t="s">
        <v>189</v>
      </c>
      <c r="D61" s="222" t="s">
        <v>121</v>
      </c>
      <c r="E61" s="227">
        <v>160</v>
      </c>
      <c r="F61" s="230"/>
      <c r="G61" s="231">
        <f>ROUND(E61*F61,2)</f>
        <v>0</v>
      </c>
      <c r="H61" s="230"/>
      <c r="I61" s="231">
        <f>ROUND(E61*H61,2)</f>
        <v>0</v>
      </c>
      <c r="J61" s="230"/>
      <c r="K61" s="231">
        <f>ROUND(E61*J61,2)</f>
        <v>0</v>
      </c>
      <c r="L61" s="231">
        <v>10</v>
      </c>
      <c r="M61" s="231">
        <f>G61*(1+L61/100)</f>
        <v>0</v>
      </c>
      <c r="N61" s="222">
        <v>0</v>
      </c>
      <c r="O61" s="222">
        <f>ROUND(E61*N61,5)</f>
        <v>0</v>
      </c>
      <c r="P61" s="222">
        <v>0</v>
      </c>
      <c r="Q61" s="222">
        <f>ROUND(E61*P61,5)</f>
        <v>0</v>
      </c>
      <c r="R61" s="222"/>
      <c r="S61" s="222"/>
      <c r="T61" s="223">
        <v>0</v>
      </c>
      <c r="U61" s="222">
        <f>ROUND(E61*T61,2)</f>
        <v>0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94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>
        <v>45</v>
      </c>
      <c r="B62" s="220" t="s">
        <v>190</v>
      </c>
      <c r="C62" s="263" t="s">
        <v>191</v>
      </c>
      <c r="D62" s="222" t="s">
        <v>121</v>
      </c>
      <c r="E62" s="227">
        <v>250</v>
      </c>
      <c r="F62" s="230"/>
      <c r="G62" s="231">
        <f>ROUND(E62*F62,2)</f>
        <v>0</v>
      </c>
      <c r="H62" s="230"/>
      <c r="I62" s="231">
        <f>ROUND(E62*H62,2)</f>
        <v>0</v>
      </c>
      <c r="J62" s="230"/>
      <c r="K62" s="231">
        <f>ROUND(E62*J62,2)</f>
        <v>0</v>
      </c>
      <c r="L62" s="231">
        <v>10</v>
      </c>
      <c r="M62" s="231">
        <f>G62*(1+L62/100)</f>
        <v>0</v>
      </c>
      <c r="N62" s="222">
        <v>0</v>
      </c>
      <c r="O62" s="222">
        <f>ROUND(E62*N62,5)</f>
        <v>0</v>
      </c>
      <c r="P62" s="222">
        <v>0</v>
      </c>
      <c r="Q62" s="222">
        <f>ROUND(E62*P62,5)</f>
        <v>0</v>
      </c>
      <c r="R62" s="222"/>
      <c r="S62" s="222"/>
      <c r="T62" s="223">
        <v>0.18</v>
      </c>
      <c r="U62" s="222">
        <f>ROUND(E62*T62,2)</f>
        <v>45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90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>
        <v>46</v>
      </c>
      <c r="B63" s="220" t="s">
        <v>192</v>
      </c>
      <c r="C63" s="263" t="s">
        <v>193</v>
      </c>
      <c r="D63" s="222" t="s">
        <v>121</v>
      </c>
      <c r="E63" s="227">
        <v>250</v>
      </c>
      <c r="F63" s="230"/>
      <c r="G63" s="231">
        <f>ROUND(E63*F63,2)</f>
        <v>0</v>
      </c>
      <c r="H63" s="230"/>
      <c r="I63" s="231">
        <f>ROUND(E63*H63,2)</f>
        <v>0</v>
      </c>
      <c r="J63" s="230"/>
      <c r="K63" s="231">
        <f>ROUND(E63*J63,2)</f>
        <v>0</v>
      </c>
      <c r="L63" s="231">
        <v>10</v>
      </c>
      <c r="M63" s="231">
        <f>G63*(1+L63/100)</f>
        <v>0</v>
      </c>
      <c r="N63" s="222">
        <v>3.1E-4</v>
      </c>
      <c r="O63" s="222">
        <f>ROUND(E63*N63,5)</f>
        <v>7.7499999999999999E-2</v>
      </c>
      <c r="P63" s="222">
        <v>0</v>
      </c>
      <c r="Q63" s="222">
        <f>ROUND(E63*P63,5)</f>
        <v>0</v>
      </c>
      <c r="R63" s="222"/>
      <c r="S63" s="222"/>
      <c r="T63" s="223">
        <v>0.03</v>
      </c>
      <c r="U63" s="222">
        <f>ROUND(E63*T63,2)</f>
        <v>7.5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90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>
        <v>47</v>
      </c>
      <c r="B64" s="220" t="s">
        <v>194</v>
      </c>
      <c r="C64" s="263" t="s">
        <v>195</v>
      </c>
      <c r="D64" s="222" t="s">
        <v>183</v>
      </c>
      <c r="E64" s="227">
        <v>8</v>
      </c>
      <c r="F64" s="230"/>
      <c r="G64" s="231">
        <f>ROUND(E64*F64,2)</f>
        <v>0</v>
      </c>
      <c r="H64" s="230"/>
      <c r="I64" s="231">
        <f>ROUND(E64*H64,2)</f>
        <v>0</v>
      </c>
      <c r="J64" s="230"/>
      <c r="K64" s="231">
        <f>ROUND(E64*J64,2)</f>
        <v>0</v>
      </c>
      <c r="L64" s="231">
        <v>10</v>
      </c>
      <c r="M64" s="231">
        <f>G64*(1+L64/100)</f>
        <v>0</v>
      </c>
      <c r="N64" s="222">
        <v>1</v>
      </c>
      <c r="O64" s="222">
        <f>ROUND(E64*N64,5)</f>
        <v>8</v>
      </c>
      <c r="P64" s="222">
        <v>0</v>
      </c>
      <c r="Q64" s="222">
        <f>ROUND(E64*P64,5)</f>
        <v>0</v>
      </c>
      <c r="R64" s="222"/>
      <c r="S64" s="222"/>
      <c r="T64" s="223">
        <v>0</v>
      </c>
      <c r="U64" s="222">
        <f>ROUND(E64*T64,2)</f>
        <v>0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94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2.5" outlineLevel="1" x14ac:dyDescent="0.2">
      <c r="A65" s="213">
        <v>48</v>
      </c>
      <c r="B65" s="220" t="s">
        <v>196</v>
      </c>
      <c r="C65" s="263" t="s">
        <v>197</v>
      </c>
      <c r="D65" s="222" t="s">
        <v>183</v>
      </c>
      <c r="E65" s="227">
        <v>28</v>
      </c>
      <c r="F65" s="230"/>
      <c r="G65" s="231">
        <f>ROUND(E65*F65,2)</f>
        <v>0</v>
      </c>
      <c r="H65" s="230"/>
      <c r="I65" s="231">
        <f>ROUND(E65*H65,2)</f>
        <v>0</v>
      </c>
      <c r="J65" s="230"/>
      <c r="K65" s="231">
        <f>ROUND(E65*J65,2)</f>
        <v>0</v>
      </c>
      <c r="L65" s="231">
        <v>10</v>
      </c>
      <c r="M65" s="231">
        <f>G65*(1+L65/100)</f>
        <v>0</v>
      </c>
      <c r="N65" s="222">
        <v>0</v>
      </c>
      <c r="O65" s="222">
        <f>ROUND(E65*N65,5)</f>
        <v>0</v>
      </c>
      <c r="P65" s="222">
        <v>0</v>
      </c>
      <c r="Q65" s="222">
        <f>ROUND(E65*P65,5)</f>
        <v>0</v>
      </c>
      <c r="R65" s="222"/>
      <c r="S65" s="222"/>
      <c r="T65" s="223">
        <v>0.66</v>
      </c>
      <c r="U65" s="222">
        <f>ROUND(E65*T65,2)</f>
        <v>18.48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90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>
        <v>49</v>
      </c>
      <c r="B66" s="220" t="s">
        <v>198</v>
      </c>
      <c r="C66" s="263" t="s">
        <v>199</v>
      </c>
      <c r="D66" s="222" t="s">
        <v>200</v>
      </c>
      <c r="E66" s="227">
        <v>40</v>
      </c>
      <c r="F66" s="230"/>
      <c r="G66" s="231">
        <f>ROUND(E66*F66,2)</f>
        <v>0</v>
      </c>
      <c r="H66" s="230"/>
      <c r="I66" s="231">
        <f>ROUND(E66*H66,2)</f>
        <v>0</v>
      </c>
      <c r="J66" s="230"/>
      <c r="K66" s="231">
        <f>ROUND(E66*J66,2)</f>
        <v>0</v>
      </c>
      <c r="L66" s="231">
        <v>10</v>
      </c>
      <c r="M66" s="231">
        <f>G66*(1+L66/100)</f>
        <v>0</v>
      </c>
      <c r="N66" s="222">
        <v>0</v>
      </c>
      <c r="O66" s="222">
        <f>ROUND(E66*N66,5)</f>
        <v>0</v>
      </c>
      <c r="P66" s="222">
        <v>0</v>
      </c>
      <c r="Q66" s="222">
        <f>ROUND(E66*P66,5)</f>
        <v>0</v>
      </c>
      <c r="R66" s="222"/>
      <c r="S66" s="222"/>
      <c r="T66" s="223">
        <v>0.14199999999999999</v>
      </c>
      <c r="U66" s="222">
        <f>ROUND(E66*T66,2)</f>
        <v>5.68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90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>
        <v>50</v>
      </c>
      <c r="B67" s="220" t="s">
        <v>201</v>
      </c>
      <c r="C67" s="263" t="s">
        <v>202</v>
      </c>
      <c r="D67" s="222" t="s">
        <v>183</v>
      </c>
      <c r="E67" s="227">
        <v>2</v>
      </c>
      <c r="F67" s="230"/>
      <c r="G67" s="231">
        <f>ROUND(E67*F67,2)</f>
        <v>0</v>
      </c>
      <c r="H67" s="230"/>
      <c r="I67" s="231">
        <f>ROUND(E67*H67,2)</f>
        <v>0</v>
      </c>
      <c r="J67" s="230"/>
      <c r="K67" s="231">
        <f>ROUND(E67*J67,2)</f>
        <v>0</v>
      </c>
      <c r="L67" s="231">
        <v>10</v>
      </c>
      <c r="M67" s="231">
        <f>G67*(1+L67/100)</f>
        <v>0</v>
      </c>
      <c r="N67" s="222">
        <v>0</v>
      </c>
      <c r="O67" s="222">
        <f>ROUND(E67*N67,5)</f>
        <v>0</v>
      </c>
      <c r="P67" s="222">
        <v>0</v>
      </c>
      <c r="Q67" s="222">
        <f>ROUND(E67*P67,5)</f>
        <v>0</v>
      </c>
      <c r="R67" s="222"/>
      <c r="S67" s="222"/>
      <c r="T67" s="223">
        <v>9.6</v>
      </c>
      <c r="U67" s="222">
        <f>ROUND(E67*T67,2)</f>
        <v>19.2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90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x14ac:dyDescent="0.2">
      <c r="A68" s="214" t="s">
        <v>85</v>
      </c>
      <c r="B68" s="221" t="s">
        <v>57</v>
      </c>
      <c r="C68" s="265" t="s">
        <v>58</v>
      </c>
      <c r="D68" s="225"/>
      <c r="E68" s="229"/>
      <c r="F68" s="234"/>
      <c r="G68" s="234">
        <f>SUMIF(AE69:AE83,"&lt;&gt;NOR",G69:G83)</f>
        <v>0</v>
      </c>
      <c r="H68" s="234"/>
      <c r="I68" s="234">
        <f>SUM(I69:I83)</f>
        <v>0</v>
      </c>
      <c r="J68" s="234"/>
      <c r="K68" s="234">
        <f>SUM(K69:K83)</f>
        <v>0</v>
      </c>
      <c r="L68" s="234"/>
      <c r="M68" s="234">
        <f>SUM(M69:M83)</f>
        <v>0</v>
      </c>
      <c r="N68" s="225"/>
      <c r="O68" s="225">
        <f>SUM(O69:O83)</f>
        <v>0</v>
      </c>
      <c r="P68" s="225"/>
      <c r="Q68" s="225">
        <f>SUM(Q69:Q83)</f>
        <v>0</v>
      </c>
      <c r="R68" s="225"/>
      <c r="S68" s="225"/>
      <c r="T68" s="226"/>
      <c r="U68" s="225">
        <f>SUM(U69:U83)</f>
        <v>0</v>
      </c>
      <c r="AE68" t="s">
        <v>86</v>
      </c>
    </row>
    <row r="69" spans="1:60" ht="22.5" outlineLevel="1" x14ac:dyDescent="0.2">
      <c r="A69" s="213">
        <v>51</v>
      </c>
      <c r="B69" s="220" t="s">
        <v>203</v>
      </c>
      <c r="C69" s="263" t="s">
        <v>204</v>
      </c>
      <c r="D69" s="222" t="s">
        <v>205</v>
      </c>
      <c r="E69" s="227">
        <v>1</v>
      </c>
      <c r="F69" s="230"/>
      <c r="G69" s="231">
        <f>ROUND(E69*F69,2)</f>
        <v>0</v>
      </c>
      <c r="H69" s="230"/>
      <c r="I69" s="231">
        <f>ROUND(E69*H69,2)</f>
        <v>0</v>
      </c>
      <c r="J69" s="230"/>
      <c r="K69" s="231">
        <f>ROUND(E69*J69,2)</f>
        <v>0</v>
      </c>
      <c r="L69" s="231">
        <v>10</v>
      </c>
      <c r="M69" s="231">
        <f>G69*(1+L69/100)</f>
        <v>0</v>
      </c>
      <c r="N69" s="222">
        <v>0</v>
      </c>
      <c r="O69" s="222">
        <f>ROUND(E69*N69,5)</f>
        <v>0</v>
      </c>
      <c r="P69" s="222">
        <v>0</v>
      </c>
      <c r="Q69" s="222">
        <f>ROUND(E69*P69,5)</f>
        <v>0</v>
      </c>
      <c r="R69" s="222"/>
      <c r="S69" s="222"/>
      <c r="T69" s="223">
        <v>0</v>
      </c>
      <c r="U69" s="222">
        <f>ROUND(E69*T69,2)</f>
        <v>0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90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>
        <v>52</v>
      </c>
      <c r="B70" s="220" t="s">
        <v>206</v>
      </c>
      <c r="C70" s="263" t="s">
        <v>207</v>
      </c>
      <c r="D70" s="222" t="s">
        <v>208</v>
      </c>
      <c r="E70" s="227">
        <v>20</v>
      </c>
      <c r="F70" s="230"/>
      <c r="G70" s="231">
        <f>ROUND(E70*F70,2)</f>
        <v>0</v>
      </c>
      <c r="H70" s="230"/>
      <c r="I70" s="231">
        <f>ROUND(E70*H70,2)</f>
        <v>0</v>
      </c>
      <c r="J70" s="230"/>
      <c r="K70" s="231">
        <f>ROUND(E70*J70,2)</f>
        <v>0</v>
      </c>
      <c r="L70" s="231">
        <v>10</v>
      </c>
      <c r="M70" s="231">
        <f>G70*(1+L70/100)</f>
        <v>0</v>
      </c>
      <c r="N70" s="222">
        <v>0</v>
      </c>
      <c r="O70" s="222">
        <f>ROUND(E70*N70,5)</f>
        <v>0</v>
      </c>
      <c r="P70" s="222">
        <v>0</v>
      </c>
      <c r="Q70" s="222">
        <f>ROUND(E70*P70,5)</f>
        <v>0</v>
      </c>
      <c r="R70" s="222"/>
      <c r="S70" s="222"/>
      <c r="T70" s="223">
        <v>0</v>
      </c>
      <c r="U70" s="222">
        <f>ROUND(E70*T70,2)</f>
        <v>0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90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3">
        <v>53</v>
      </c>
      <c r="B71" s="220" t="s">
        <v>209</v>
      </c>
      <c r="C71" s="263" t="s">
        <v>210</v>
      </c>
      <c r="D71" s="222" t="s">
        <v>208</v>
      </c>
      <c r="E71" s="227">
        <v>48</v>
      </c>
      <c r="F71" s="230"/>
      <c r="G71" s="231">
        <f>ROUND(E71*F71,2)</f>
        <v>0</v>
      </c>
      <c r="H71" s="230"/>
      <c r="I71" s="231">
        <f>ROUND(E71*H71,2)</f>
        <v>0</v>
      </c>
      <c r="J71" s="230"/>
      <c r="K71" s="231">
        <f>ROUND(E71*J71,2)</f>
        <v>0</v>
      </c>
      <c r="L71" s="231">
        <v>10</v>
      </c>
      <c r="M71" s="231">
        <f>G71*(1+L71/100)</f>
        <v>0</v>
      </c>
      <c r="N71" s="222">
        <v>0</v>
      </c>
      <c r="O71" s="222">
        <f>ROUND(E71*N71,5)</f>
        <v>0</v>
      </c>
      <c r="P71" s="222">
        <v>0</v>
      </c>
      <c r="Q71" s="222">
        <f>ROUND(E71*P71,5)</f>
        <v>0</v>
      </c>
      <c r="R71" s="222"/>
      <c r="S71" s="222"/>
      <c r="T71" s="223">
        <v>0</v>
      </c>
      <c r="U71" s="222">
        <f>ROUND(E71*T71,2)</f>
        <v>0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90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3">
        <v>54</v>
      </c>
      <c r="B72" s="220" t="s">
        <v>211</v>
      </c>
      <c r="C72" s="263" t="s">
        <v>212</v>
      </c>
      <c r="D72" s="222" t="s">
        <v>208</v>
      </c>
      <c r="E72" s="227">
        <v>8</v>
      </c>
      <c r="F72" s="230"/>
      <c r="G72" s="231">
        <f>ROUND(E72*F72,2)</f>
        <v>0</v>
      </c>
      <c r="H72" s="230"/>
      <c r="I72" s="231">
        <f>ROUND(E72*H72,2)</f>
        <v>0</v>
      </c>
      <c r="J72" s="230"/>
      <c r="K72" s="231">
        <f>ROUND(E72*J72,2)</f>
        <v>0</v>
      </c>
      <c r="L72" s="231">
        <v>10</v>
      </c>
      <c r="M72" s="231">
        <f>G72*(1+L72/100)</f>
        <v>0</v>
      </c>
      <c r="N72" s="222">
        <v>0</v>
      </c>
      <c r="O72" s="222">
        <f>ROUND(E72*N72,5)</f>
        <v>0</v>
      </c>
      <c r="P72" s="222">
        <v>0</v>
      </c>
      <c r="Q72" s="222">
        <f>ROUND(E72*P72,5)</f>
        <v>0</v>
      </c>
      <c r="R72" s="222"/>
      <c r="S72" s="222"/>
      <c r="T72" s="223">
        <v>0</v>
      </c>
      <c r="U72" s="222">
        <f>ROUND(E72*T72,2)</f>
        <v>0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90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3">
        <v>55</v>
      </c>
      <c r="B73" s="220" t="s">
        <v>213</v>
      </c>
      <c r="C73" s="263" t="s">
        <v>214</v>
      </c>
      <c r="D73" s="222" t="s">
        <v>93</v>
      </c>
      <c r="E73" s="227">
        <v>8</v>
      </c>
      <c r="F73" s="230"/>
      <c r="G73" s="231">
        <f>ROUND(E73*F73,2)</f>
        <v>0</v>
      </c>
      <c r="H73" s="230"/>
      <c r="I73" s="231">
        <f>ROUND(E73*H73,2)</f>
        <v>0</v>
      </c>
      <c r="J73" s="230"/>
      <c r="K73" s="231">
        <f>ROUND(E73*J73,2)</f>
        <v>0</v>
      </c>
      <c r="L73" s="231">
        <v>10</v>
      </c>
      <c r="M73" s="231">
        <f>G73*(1+L73/100)</f>
        <v>0</v>
      </c>
      <c r="N73" s="222">
        <v>0</v>
      </c>
      <c r="O73" s="222">
        <f>ROUND(E73*N73,5)</f>
        <v>0</v>
      </c>
      <c r="P73" s="222">
        <v>0</v>
      </c>
      <c r="Q73" s="222">
        <f>ROUND(E73*P73,5)</f>
        <v>0</v>
      </c>
      <c r="R73" s="222"/>
      <c r="S73" s="222"/>
      <c r="T73" s="223">
        <v>0</v>
      </c>
      <c r="U73" s="222">
        <f>ROUND(E73*T73,2)</f>
        <v>0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90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>
        <v>56</v>
      </c>
      <c r="B74" s="220" t="s">
        <v>215</v>
      </c>
      <c r="C74" s="263" t="s">
        <v>216</v>
      </c>
      <c r="D74" s="222" t="s">
        <v>208</v>
      </c>
      <c r="E74" s="227">
        <v>2</v>
      </c>
      <c r="F74" s="230"/>
      <c r="G74" s="231">
        <f>ROUND(E74*F74,2)</f>
        <v>0</v>
      </c>
      <c r="H74" s="230"/>
      <c r="I74" s="231">
        <f>ROUND(E74*H74,2)</f>
        <v>0</v>
      </c>
      <c r="J74" s="230"/>
      <c r="K74" s="231">
        <f>ROUND(E74*J74,2)</f>
        <v>0</v>
      </c>
      <c r="L74" s="231">
        <v>10</v>
      </c>
      <c r="M74" s="231">
        <f>G74*(1+L74/100)</f>
        <v>0</v>
      </c>
      <c r="N74" s="222">
        <v>0</v>
      </c>
      <c r="O74" s="222">
        <f>ROUND(E74*N74,5)</f>
        <v>0</v>
      </c>
      <c r="P74" s="222">
        <v>0</v>
      </c>
      <c r="Q74" s="222">
        <f>ROUND(E74*P74,5)</f>
        <v>0</v>
      </c>
      <c r="R74" s="222"/>
      <c r="S74" s="222"/>
      <c r="T74" s="223">
        <v>0</v>
      </c>
      <c r="U74" s="222">
        <f>ROUND(E74*T74,2)</f>
        <v>0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90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2.5" outlineLevel="1" x14ac:dyDescent="0.2">
      <c r="A75" s="213">
        <v>57</v>
      </c>
      <c r="B75" s="220" t="s">
        <v>217</v>
      </c>
      <c r="C75" s="263" t="s">
        <v>218</v>
      </c>
      <c r="D75" s="222" t="s">
        <v>208</v>
      </c>
      <c r="E75" s="227">
        <v>10</v>
      </c>
      <c r="F75" s="230"/>
      <c r="G75" s="231">
        <f>ROUND(E75*F75,2)</f>
        <v>0</v>
      </c>
      <c r="H75" s="230"/>
      <c r="I75" s="231">
        <f>ROUND(E75*H75,2)</f>
        <v>0</v>
      </c>
      <c r="J75" s="230"/>
      <c r="K75" s="231">
        <f>ROUND(E75*J75,2)</f>
        <v>0</v>
      </c>
      <c r="L75" s="231">
        <v>10</v>
      </c>
      <c r="M75" s="231">
        <f>G75*(1+L75/100)</f>
        <v>0</v>
      </c>
      <c r="N75" s="222">
        <v>0</v>
      </c>
      <c r="O75" s="222">
        <f>ROUND(E75*N75,5)</f>
        <v>0</v>
      </c>
      <c r="P75" s="222">
        <v>0</v>
      </c>
      <c r="Q75" s="222">
        <f>ROUND(E75*P75,5)</f>
        <v>0</v>
      </c>
      <c r="R75" s="222"/>
      <c r="S75" s="222"/>
      <c r="T75" s="223">
        <v>0</v>
      </c>
      <c r="U75" s="222">
        <f>ROUND(E75*T75,2)</f>
        <v>0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90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3">
        <v>58</v>
      </c>
      <c r="B76" s="220" t="s">
        <v>219</v>
      </c>
      <c r="C76" s="263" t="s">
        <v>220</v>
      </c>
      <c r="D76" s="222" t="s">
        <v>208</v>
      </c>
      <c r="E76" s="227">
        <v>6</v>
      </c>
      <c r="F76" s="230"/>
      <c r="G76" s="231">
        <f>ROUND(E76*F76,2)</f>
        <v>0</v>
      </c>
      <c r="H76" s="230"/>
      <c r="I76" s="231">
        <f>ROUND(E76*H76,2)</f>
        <v>0</v>
      </c>
      <c r="J76" s="230"/>
      <c r="K76" s="231">
        <f>ROUND(E76*J76,2)</f>
        <v>0</v>
      </c>
      <c r="L76" s="231">
        <v>10</v>
      </c>
      <c r="M76" s="231">
        <f>G76*(1+L76/100)</f>
        <v>0</v>
      </c>
      <c r="N76" s="222">
        <v>0</v>
      </c>
      <c r="O76" s="222">
        <f>ROUND(E76*N76,5)</f>
        <v>0</v>
      </c>
      <c r="P76" s="222">
        <v>0</v>
      </c>
      <c r="Q76" s="222">
        <f>ROUND(E76*P76,5)</f>
        <v>0</v>
      </c>
      <c r="R76" s="222"/>
      <c r="S76" s="222"/>
      <c r="T76" s="223">
        <v>0</v>
      </c>
      <c r="U76" s="222">
        <f>ROUND(E76*T76,2)</f>
        <v>0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90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3">
        <v>59</v>
      </c>
      <c r="B77" s="220" t="s">
        <v>221</v>
      </c>
      <c r="C77" s="263" t="s">
        <v>222</v>
      </c>
      <c r="D77" s="222" t="s">
        <v>208</v>
      </c>
      <c r="E77" s="227">
        <v>25</v>
      </c>
      <c r="F77" s="230"/>
      <c r="G77" s="231">
        <f>ROUND(E77*F77,2)</f>
        <v>0</v>
      </c>
      <c r="H77" s="230"/>
      <c r="I77" s="231">
        <f>ROUND(E77*H77,2)</f>
        <v>0</v>
      </c>
      <c r="J77" s="230"/>
      <c r="K77" s="231">
        <f>ROUND(E77*J77,2)</f>
        <v>0</v>
      </c>
      <c r="L77" s="231">
        <v>10</v>
      </c>
      <c r="M77" s="231">
        <f>G77*(1+L77/100)</f>
        <v>0</v>
      </c>
      <c r="N77" s="222">
        <v>0</v>
      </c>
      <c r="O77" s="222">
        <f>ROUND(E77*N77,5)</f>
        <v>0</v>
      </c>
      <c r="P77" s="222">
        <v>0</v>
      </c>
      <c r="Q77" s="222">
        <f>ROUND(E77*P77,5)</f>
        <v>0</v>
      </c>
      <c r="R77" s="222"/>
      <c r="S77" s="222"/>
      <c r="T77" s="223">
        <v>0</v>
      </c>
      <c r="U77" s="222">
        <f>ROUND(E77*T77,2)</f>
        <v>0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90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3">
        <v>60</v>
      </c>
      <c r="B78" s="220" t="s">
        <v>223</v>
      </c>
      <c r="C78" s="263" t="s">
        <v>224</v>
      </c>
      <c r="D78" s="222" t="s">
        <v>208</v>
      </c>
      <c r="E78" s="227">
        <v>8</v>
      </c>
      <c r="F78" s="230"/>
      <c r="G78" s="231">
        <f>ROUND(E78*F78,2)</f>
        <v>0</v>
      </c>
      <c r="H78" s="230"/>
      <c r="I78" s="231">
        <f>ROUND(E78*H78,2)</f>
        <v>0</v>
      </c>
      <c r="J78" s="230"/>
      <c r="K78" s="231">
        <f>ROUND(E78*J78,2)</f>
        <v>0</v>
      </c>
      <c r="L78" s="231">
        <v>10</v>
      </c>
      <c r="M78" s="231">
        <f>G78*(1+L78/100)</f>
        <v>0</v>
      </c>
      <c r="N78" s="222">
        <v>0</v>
      </c>
      <c r="O78" s="222">
        <f>ROUND(E78*N78,5)</f>
        <v>0</v>
      </c>
      <c r="P78" s="222">
        <v>0</v>
      </c>
      <c r="Q78" s="222">
        <f>ROUND(E78*P78,5)</f>
        <v>0</v>
      </c>
      <c r="R78" s="222"/>
      <c r="S78" s="222"/>
      <c r="T78" s="223">
        <v>0</v>
      </c>
      <c r="U78" s="222">
        <f>ROUND(E78*T78,2)</f>
        <v>0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90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3">
        <v>61</v>
      </c>
      <c r="B79" s="220" t="s">
        <v>225</v>
      </c>
      <c r="C79" s="263" t="s">
        <v>226</v>
      </c>
      <c r="D79" s="222" t="s">
        <v>208</v>
      </c>
      <c r="E79" s="227">
        <v>4</v>
      </c>
      <c r="F79" s="230"/>
      <c r="G79" s="231">
        <f>ROUND(E79*F79,2)</f>
        <v>0</v>
      </c>
      <c r="H79" s="230"/>
      <c r="I79" s="231">
        <f>ROUND(E79*H79,2)</f>
        <v>0</v>
      </c>
      <c r="J79" s="230"/>
      <c r="K79" s="231">
        <f>ROUND(E79*J79,2)</f>
        <v>0</v>
      </c>
      <c r="L79" s="231">
        <v>10</v>
      </c>
      <c r="M79" s="231">
        <f>G79*(1+L79/100)</f>
        <v>0</v>
      </c>
      <c r="N79" s="222">
        <v>0</v>
      </c>
      <c r="O79" s="222">
        <f>ROUND(E79*N79,5)</f>
        <v>0</v>
      </c>
      <c r="P79" s="222">
        <v>0</v>
      </c>
      <c r="Q79" s="222">
        <f>ROUND(E79*P79,5)</f>
        <v>0</v>
      </c>
      <c r="R79" s="222"/>
      <c r="S79" s="222"/>
      <c r="T79" s="223">
        <v>0</v>
      </c>
      <c r="U79" s="222">
        <f>ROUND(E79*T79,2)</f>
        <v>0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90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3">
        <v>62</v>
      </c>
      <c r="B80" s="220" t="s">
        <v>227</v>
      </c>
      <c r="C80" s="263" t="s">
        <v>228</v>
      </c>
      <c r="D80" s="222" t="s">
        <v>208</v>
      </c>
      <c r="E80" s="227">
        <v>10</v>
      </c>
      <c r="F80" s="230"/>
      <c r="G80" s="231">
        <f>ROUND(E80*F80,2)</f>
        <v>0</v>
      </c>
      <c r="H80" s="230"/>
      <c r="I80" s="231">
        <f>ROUND(E80*H80,2)</f>
        <v>0</v>
      </c>
      <c r="J80" s="230"/>
      <c r="K80" s="231">
        <f>ROUND(E80*J80,2)</f>
        <v>0</v>
      </c>
      <c r="L80" s="231">
        <v>10</v>
      </c>
      <c r="M80" s="231">
        <f>G80*(1+L80/100)</f>
        <v>0</v>
      </c>
      <c r="N80" s="222">
        <v>0</v>
      </c>
      <c r="O80" s="222">
        <f>ROUND(E80*N80,5)</f>
        <v>0</v>
      </c>
      <c r="P80" s="222">
        <v>0</v>
      </c>
      <c r="Q80" s="222">
        <f>ROUND(E80*P80,5)</f>
        <v>0</v>
      </c>
      <c r="R80" s="222"/>
      <c r="S80" s="222"/>
      <c r="T80" s="223">
        <v>0</v>
      </c>
      <c r="U80" s="222">
        <f>ROUND(E80*T80,2)</f>
        <v>0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90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3">
        <v>63</v>
      </c>
      <c r="B81" s="220" t="s">
        <v>229</v>
      </c>
      <c r="C81" s="263" t="s">
        <v>230</v>
      </c>
      <c r="D81" s="222" t="s">
        <v>208</v>
      </c>
      <c r="E81" s="227">
        <v>8</v>
      </c>
      <c r="F81" s="230"/>
      <c r="G81" s="231">
        <f>ROUND(E81*F81,2)</f>
        <v>0</v>
      </c>
      <c r="H81" s="230"/>
      <c r="I81" s="231">
        <f>ROUND(E81*H81,2)</f>
        <v>0</v>
      </c>
      <c r="J81" s="230"/>
      <c r="K81" s="231">
        <f>ROUND(E81*J81,2)</f>
        <v>0</v>
      </c>
      <c r="L81" s="231">
        <v>10</v>
      </c>
      <c r="M81" s="231">
        <f>G81*(1+L81/100)</f>
        <v>0</v>
      </c>
      <c r="N81" s="222">
        <v>0</v>
      </c>
      <c r="O81" s="222">
        <f>ROUND(E81*N81,5)</f>
        <v>0</v>
      </c>
      <c r="P81" s="222">
        <v>0</v>
      </c>
      <c r="Q81" s="222">
        <f>ROUND(E81*P81,5)</f>
        <v>0</v>
      </c>
      <c r="R81" s="222"/>
      <c r="S81" s="222"/>
      <c r="T81" s="223">
        <v>0</v>
      </c>
      <c r="U81" s="222">
        <f>ROUND(E81*T81,2)</f>
        <v>0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90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3">
        <v>64</v>
      </c>
      <c r="B82" s="220" t="s">
        <v>231</v>
      </c>
      <c r="C82" s="263" t="s">
        <v>232</v>
      </c>
      <c r="D82" s="222" t="s">
        <v>208</v>
      </c>
      <c r="E82" s="227">
        <v>12</v>
      </c>
      <c r="F82" s="230"/>
      <c r="G82" s="231">
        <f>ROUND(E82*F82,2)</f>
        <v>0</v>
      </c>
      <c r="H82" s="230"/>
      <c r="I82" s="231">
        <f>ROUND(E82*H82,2)</f>
        <v>0</v>
      </c>
      <c r="J82" s="230"/>
      <c r="K82" s="231">
        <f>ROUND(E82*J82,2)</f>
        <v>0</v>
      </c>
      <c r="L82" s="231">
        <v>10</v>
      </c>
      <c r="M82" s="231">
        <f>G82*(1+L82/100)</f>
        <v>0</v>
      </c>
      <c r="N82" s="222">
        <v>0</v>
      </c>
      <c r="O82" s="222">
        <f>ROUND(E82*N82,5)</f>
        <v>0</v>
      </c>
      <c r="P82" s="222">
        <v>0</v>
      </c>
      <c r="Q82" s="222">
        <f>ROUND(E82*P82,5)</f>
        <v>0</v>
      </c>
      <c r="R82" s="222"/>
      <c r="S82" s="222"/>
      <c r="T82" s="223">
        <v>0</v>
      </c>
      <c r="U82" s="222">
        <f>ROUND(E82*T82,2)</f>
        <v>0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90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3">
        <v>65</v>
      </c>
      <c r="B83" s="220" t="s">
        <v>233</v>
      </c>
      <c r="C83" s="263" t="s">
        <v>234</v>
      </c>
      <c r="D83" s="222" t="s">
        <v>208</v>
      </c>
      <c r="E83" s="227">
        <v>8</v>
      </c>
      <c r="F83" s="230"/>
      <c r="G83" s="231">
        <f>ROUND(E83*F83,2)</f>
        <v>0</v>
      </c>
      <c r="H83" s="230"/>
      <c r="I83" s="231">
        <f>ROUND(E83*H83,2)</f>
        <v>0</v>
      </c>
      <c r="J83" s="230"/>
      <c r="K83" s="231">
        <f>ROUND(E83*J83,2)</f>
        <v>0</v>
      </c>
      <c r="L83" s="231">
        <v>10</v>
      </c>
      <c r="M83" s="231">
        <f>G83*(1+L83/100)</f>
        <v>0</v>
      </c>
      <c r="N83" s="222">
        <v>0</v>
      </c>
      <c r="O83" s="222">
        <f>ROUND(E83*N83,5)</f>
        <v>0</v>
      </c>
      <c r="P83" s="222">
        <v>0</v>
      </c>
      <c r="Q83" s="222">
        <f>ROUND(E83*P83,5)</f>
        <v>0</v>
      </c>
      <c r="R83" s="222"/>
      <c r="S83" s="222"/>
      <c r="T83" s="223">
        <v>0</v>
      </c>
      <c r="U83" s="222">
        <f>ROUND(E83*T83,2)</f>
        <v>0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90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x14ac:dyDescent="0.2">
      <c r="A84" s="214" t="s">
        <v>85</v>
      </c>
      <c r="B84" s="221" t="s">
        <v>56</v>
      </c>
      <c r="C84" s="265" t="s">
        <v>26</v>
      </c>
      <c r="D84" s="225"/>
      <c r="E84" s="229"/>
      <c r="F84" s="234"/>
      <c r="G84" s="234">
        <f>SUMIF(AE85:AE91,"&lt;&gt;NOR",G85:G91)</f>
        <v>0</v>
      </c>
      <c r="H84" s="234"/>
      <c r="I84" s="234">
        <f>SUM(I85:I91)</f>
        <v>0</v>
      </c>
      <c r="J84" s="234"/>
      <c r="K84" s="234">
        <f>SUM(K85:K91)</f>
        <v>0</v>
      </c>
      <c r="L84" s="234"/>
      <c r="M84" s="234">
        <f>SUM(M85:M91)</f>
        <v>0</v>
      </c>
      <c r="N84" s="225"/>
      <c r="O84" s="225">
        <f>SUM(O85:O91)</f>
        <v>0</v>
      </c>
      <c r="P84" s="225"/>
      <c r="Q84" s="225">
        <f>SUM(Q85:Q91)</f>
        <v>0</v>
      </c>
      <c r="R84" s="225"/>
      <c r="S84" s="225"/>
      <c r="T84" s="226"/>
      <c r="U84" s="225">
        <f>SUM(U85:U91)</f>
        <v>0</v>
      </c>
      <c r="AE84" t="s">
        <v>86</v>
      </c>
    </row>
    <row r="85" spans="1:60" outlineLevel="1" x14ac:dyDescent="0.2">
      <c r="A85" s="213">
        <v>66</v>
      </c>
      <c r="B85" s="220" t="s">
        <v>235</v>
      </c>
      <c r="C85" s="263" t="s">
        <v>236</v>
      </c>
      <c r="D85" s="222" t="s">
        <v>237</v>
      </c>
      <c r="E85" s="227">
        <v>1</v>
      </c>
      <c r="F85" s="230"/>
      <c r="G85" s="231">
        <f>ROUND(E85*F85,2)</f>
        <v>0</v>
      </c>
      <c r="H85" s="230"/>
      <c r="I85" s="231">
        <f>ROUND(E85*H85,2)</f>
        <v>0</v>
      </c>
      <c r="J85" s="230"/>
      <c r="K85" s="231">
        <f>ROUND(E85*J85,2)</f>
        <v>0</v>
      </c>
      <c r="L85" s="231">
        <v>10</v>
      </c>
      <c r="M85" s="231">
        <f>G85*(1+L85/100)</f>
        <v>0</v>
      </c>
      <c r="N85" s="222">
        <v>0</v>
      </c>
      <c r="O85" s="222">
        <f>ROUND(E85*N85,5)</f>
        <v>0</v>
      </c>
      <c r="P85" s="222">
        <v>0</v>
      </c>
      <c r="Q85" s="222">
        <f>ROUND(E85*P85,5)</f>
        <v>0</v>
      </c>
      <c r="R85" s="222"/>
      <c r="S85" s="222"/>
      <c r="T85" s="223">
        <v>0</v>
      </c>
      <c r="U85" s="222">
        <f>ROUND(E85*T85,2)</f>
        <v>0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238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3">
        <v>67</v>
      </c>
      <c r="B86" s="220" t="s">
        <v>239</v>
      </c>
      <c r="C86" s="263" t="s">
        <v>240</v>
      </c>
      <c r="D86" s="222" t="s">
        <v>237</v>
      </c>
      <c r="E86" s="227">
        <v>1</v>
      </c>
      <c r="F86" s="230"/>
      <c r="G86" s="231">
        <f>ROUND(E86*F86,2)</f>
        <v>0</v>
      </c>
      <c r="H86" s="230"/>
      <c r="I86" s="231">
        <f>ROUND(E86*H86,2)</f>
        <v>0</v>
      </c>
      <c r="J86" s="230"/>
      <c r="K86" s="231">
        <f>ROUND(E86*J86,2)</f>
        <v>0</v>
      </c>
      <c r="L86" s="231">
        <v>10</v>
      </c>
      <c r="M86" s="231">
        <f>G86*(1+L86/100)</f>
        <v>0</v>
      </c>
      <c r="N86" s="222">
        <v>0</v>
      </c>
      <c r="O86" s="222">
        <f>ROUND(E86*N86,5)</f>
        <v>0</v>
      </c>
      <c r="P86" s="222">
        <v>0</v>
      </c>
      <c r="Q86" s="222">
        <f>ROUND(E86*P86,5)</f>
        <v>0</v>
      </c>
      <c r="R86" s="222"/>
      <c r="S86" s="222"/>
      <c r="T86" s="223">
        <v>0</v>
      </c>
      <c r="U86" s="222">
        <f>ROUND(E86*T86,2)</f>
        <v>0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238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3">
        <v>68</v>
      </c>
      <c r="B87" s="220" t="s">
        <v>241</v>
      </c>
      <c r="C87" s="263" t="s">
        <v>242</v>
      </c>
      <c r="D87" s="222" t="s">
        <v>237</v>
      </c>
      <c r="E87" s="227">
        <v>1</v>
      </c>
      <c r="F87" s="230"/>
      <c r="G87" s="231">
        <f>ROUND(E87*F87,2)</f>
        <v>0</v>
      </c>
      <c r="H87" s="230"/>
      <c r="I87" s="231">
        <f>ROUND(E87*H87,2)</f>
        <v>0</v>
      </c>
      <c r="J87" s="230"/>
      <c r="K87" s="231">
        <f>ROUND(E87*J87,2)</f>
        <v>0</v>
      </c>
      <c r="L87" s="231">
        <v>10</v>
      </c>
      <c r="M87" s="231">
        <f>G87*(1+L87/100)</f>
        <v>0</v>
      </c>
      <c r="N87" s="222">
        <v>0</v>
      </c>
      <c r="O87" s="222">
        <f>ROUND(E87*N87,5)</f>
        <v>0</v>
      </c>
      <c r="P87" s="222">
        <v>0</v>
      </c>
      <c r="Q87" s="222">
        <f>ROUND(E87*P87,5)</f>
        <v>0</v>
      </c>
      <c r="R87" s="222"/>
      <c r="S87" s="222"/>
      <c r="T87" s="223">
        <v>0</v>
      </c>
      <c r="U87" s="222">
        <f>ROUND(E87*T87,2)</f>
        <v>0</v>
      </c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238</v>
      </c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3">
        <v>69</v>
      </c>
      <c r="B88" s="220" t="s">
        <v>243</v>
      </c>
      <c r="C88" s="263" t="s">
        <v>244</v>
      </c>
      <c r="D88" s="222" t="s">
        <v>237</v>
      </c>
      <c r="E88" s="227">
        <v>1</v>
      </c>
      <c r="F88" s="230"/>
      <c r="G88" s="231">
        <f>ROUND(E88*F88,2)</f>
        <v>0</v>
      </c>
      <c r="H88" s="230"/>
      <c r="I88" s="231">
        <f>ROUND(E88*H88,2)</f>
        <v>0</v>
      </c>
      <c r="J88" s="230"/>
      <c r="K88" s="231">
        <f>ROUND(E88*J88,2)</f>
        <v>0</v>
      </c>
      <c r="L88" s="231">
        <v>10</v>
      </c>
      <c r="M88" s="231">
        <f>G88*(1+L88/100)</f>
        <v>0</v>
      </c>
      <c r="N88" s="222">
        <v>0</v>
      </c>
      <c r="O88" s="222">
        <f>ROUND(E88*N88,5)</f>
        <v>0</v>
      </c>
      <c r="P88" s="222">
        <v>0</v>
      </c>
      <c r="Q88" s="222">
        <f>ROUND(E88*P88,5)</f>
        <v>0</v>
      </c>
      <c r="R88" s="222"/>
      <c r="S88" s="222"/>
      <c r="T88" s="223">
        <v>0</v>
      </c>
      <c r="U88" s="222">
        <f>ROUND(E88*T88,2)</f>
        <v>0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238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3">
        <v>70</v>
      </c>
      <c r="B89" s="220" t="s">
        <v>245</v>
      </c>
      <c r="C89" s="263" t="s">
        <v>246</v>
      </c>
      <c r="D89" s="222" t="s">
        <v>237</v>
      </c>
      <c r="E89" s="227">
        <v>1</v>
      </c>
      <c r="F89" s="230"/>
      <c r="G89" s="231">
        <f>ROUND(E89*F89,2)</f>
        <v>0</v>
      </c>
      <c r="H89" s="230"/>
      <c r="I89" s="231">
        <f>ROUND(E89*H89,2)</f>
        <v>0</v>
      </c>
      <c r="J89" s="230"/>
      <c r="K89" s="231">
        <f>ROUND(E89*J89,2)</f>
        <v>0</v>
      </c>
      <c r="L89" s="231">
        <v>10</v>
      </c>
      <c r="M89" s="231">
        <f>G89*(1+L89/100)</f>
        <v>0</v>
      </c>
      <c r="N89" s="222">
        <v>0</v>
      </c>
      <c r="O89" s="222">
        <f>ROUND(E89*N89,5)</f>
        <v>0</v>
      </c>
      <c r="P89" s="222">
        <v>0</v>
      </c>
      <c r="Q89" s="222">
        <f>ROUND(E89*P89,5)</f>
        <v>0</v>
      </c>
      <c r="R89" s="222"/>
      <c r="S89" s="222"/>
      <c r="T89" s="223">
        <v>0</v>
      </c>
      <c r="U89" s="222">
        <f>ROUND(E89*T89,2)</f>
        <v>0</v>
      </c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238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3">
        <v>71</v>
      </c>
      <c r="B90" s="220" t="s">
        <v>247</v>
      </c>
      <c r="C90" s="263" t="s">
        <v>248</v>
      </c>
      <c r="D90" s="222" t="s">
        <v>237</v>
      </c>
      <c r="E90" s="227">
        <v>1</v>
      </c>
      <c r="F90" s="230"/>
      <c r="G90" s="231">
        <f>ROUND(E90*F90,2)</f>
        <v>0</v>
      </c>
      <c r="H90" s="230"/>
      <c r="I90" s="231">
        <f>ROUND(E90*H90,2)</f>
        <v>0</v>
      </c>
      <c r="J90" s="230"/>
      <c r="K90" s="231">
        <f>ROUND(E90*J90,2)</f>
        <v>0</v>
      </c>
      <c r="L90" s="231">
        <v>10</v>
      </c>
      <c r="M90" s="231">
        <f>G90*(1+L90/100)</f>
        <v>0</v>
      </c>
      <c r="N90" s="222">
        <v>0</v>
      </c>
      <c r="O90" s="222">
        <f>ROUND(E90*N90,5)</f>
        <v>0</v>
      </c>
      <c r="P90" s="222">
        <v>0</v>
      </c>
      <c r="Q90" s="222">
        <f>ROUND(E90*P90,5)</f>
        <v>0</v>
      </c>
      <c r="R90" s="222"/>
      <c r="S90" s="222"/>
      <c r="T90" s="223">
        <v>0</v>
      </c>
      <c r="U90" s="222">
        <f>ROUND(E90*T90,2)</f>
        <v>0</v>
      </c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238</v>
      </c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42">
        <v>72</v>
      </c>
      <c r="B91" s="243" t="s">
        <v>249</v>
      </c>
      <c r="C91" s="266" t="s">
        <v>250</v>
      </c>
      <c r="D91" s="244" t="s">
        <v>237</v>
      </c>
      <c r="E91" s="245">
        <v>1</v>
      </c>
      <c r="F91" s="246"/>
      <c r="G91" s="247">
        <f>ROUND(E91*F91,2)</f>
        <v>0</v>
      </c>
      <c r="H91" s="246"/>
      <c r="I91" s="247">
        <f>ROUND(E91*H91,2)</f>
        <v>0</v>
      </c>
      <c r="J91" s="246"/>
      <c r="K91" s="247">
        <f>ROUND(E91*J91,2)</f>
        <v>0</v>
      </c>
      <c r="L91" s="247">
        <v>10</v>
      </c>
      <c r="M91" s="247">
        <f>G91*(1+L91/100)</f>
        <v>0</v>
      </c>
      <c r="N91" s="244">
        <v>0</v>
      </c>
      <c r="O91" s="244">
        <f>ROUND(E91*N91,5)</f>
        <v>0</v>
      </c>
      <c r="P91" s="244">
        <v>0</v>
      </c>
      <c r="Q91" s="244">
        <f>ROUND(E91*P91,5)</f>
        <v>0</v>
      </c>
      <c r="R91" s="244"/>
      <c r="S91" s="244"/>
      <c r="T91" s="248">
        <v>0</v>
      </c>
      <c r="U91" s="244">
        <f>ROUND(E91*T91,2)</f>
        <v>0</v>
      </c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238</v>
      </c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x14ac:dyDescent="0.2">
      <c r="A92" s="6"/>
      <c r="B92" s="7" t="s">
        <v>251</v>
      </c>
      <c r="C92" s="267" t="s">
        <v>251</v>
      </c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AC92">
        <v>10</v>
      </c>
      <c r="AD92">
        <v>21</v>
      </c>
    </row>
    <row r="93" spans="1:60" x14ac:dyDescent="0.2">
      <c r="A93" s="249"/>
      <c r="B93" s="250">
        <v>26</v>
      </c>
      <c r="C93" s="268" t="s">
        <v>251</v>
      </c>
      <c r="D93" s="251"/>
      <c r="E93" s="251"/>
      <c r="F93" s="251"/>
      <c r="G93" s="262">
        <f>G8+G48+G68+G84</f>
        <v>0</v>
      </c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AC93">
        <f>SUMIF(L7:L91,AC92,G7:G91)</f>
        <v>0</v>
      </c>
      <c r="AD93">
        <f>SUMIF(L7:L91,AD92,G7:G91)</f>
        <v>0</v>
      </c>
      <c r="AE93" t="s">
        <v>252</v>
      </c>
    </row>
    <row r="94" spans="1:60" x14ac:dyDescent="0.2">
      <c r="A94" s="6"/>
      <c r="B94" s="7" t="s">
        <v>251</v>
      </c>
      <c r="C94" s="267" t="s">
        <v>251</v>
      </c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 x14ac:dyDescent="0.2">
      <c r="A95" s="6"/>
      <c r="B95" s="7" t="s">
        <v>251</v>
      </c>
      <c r="C95" s="267" t="s">
        <v>251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A96" s="252">
        <v>33</v>
      </c>
      <c r="B96" s="252"/>
      <c r="C96" s="269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 x14ac:dyDescent="0.2">
      <c r="A97" s="253"/>
      <c r="B97" s="254"/>
      <c r="C97" s="270"/>
      <c r="D97" s="254"/>
      <c r="E97" s="254"/>
      <c r="F97" s="254"/>
      <c r="G97" s="255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AE97" t="s">
        <v>253</v>
      </c>
    </row>
    <row r="98" spans="1:31" x14ac:dyDescent="0.2">
      <c r="A98" s="256"/>
      <c r="B98" s="257"/>
      <c r="C98" s="271"/>
      <c r="D98" s="257"/>
      <c r="E98" s="257"/>
      <c r="F98" s="257"/>
      <c r="G98" s="258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 x14ac:dyDescent="0.2">
      <c r="A99" s="256"/>
      <c r="B99" s="257"/>
      <c r="C99" s="271"/>
      <c r="D99" s="257"/>
      <c r="E99" s="257"/>
      <c r="F99" s="257"/>
      <c r="G99" s="258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">
      <c r="A100" s="256"/>
      <c r="B100" s="257"/>
      <c r="C100" s="271"/>
      <c r="D100" s="257"/>
      <c r="E100" s="257"/>
      <c r="F100" s="257"/>
      <c r="G100" s="258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 x14ac:dyDescent="0.2">
      <c r="A101" s="259"/>
      <c r="B101" s="260"/>
      <c r="C101" s="272"/>
      <c r="D101" s="260"/>
      <c r="E101" s="260"/>
      <c r="F101" s="260"/>
      <c r="G101" s="261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 x14ac:dyDescent="0.2">
      <c r="A102" s="6"/>
      <c r="B102" s="7" t="s">
        <v>251</v>
      </c>
      <c r="C102" s="267" t="s">
        <v>251</v>
      </c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31" x14ac:dyDescent="0.2">
      <c r="C103" s="273"/>
      <c r="AE103" t="s">
        <v>254</v>
      </c>
    </row>
  </sheetData>
  <mergeCells count="14">
    <mergeCell ref="A96:C96"/>
    <mergeCell ref="A97:G101"/>
    <mergeCell ref="C15:G15"/>
    <mergeCell ref="C17:G17"/>
    <mergeCell ref="C21:G21"/>
    <mergeCell ref="C23:G23"/>
    <mergeCell ref="C26:G26"/>
    <mergeCell ref="C35:G35"/>
    <mergeCell ref="A1:G1"/>
    <mergeCell ref="C2:G2"/>
    <mergeCell ref="C3:G3"/>
    <mergeCell ref="C4:G4"/>
    <mergeCell ref="C11:G11"/>
    <mergeCell ref="C13:G13"/>
  </mergeCells>
  <pageMargins left="0.59055118110236204" right="0.39370078740157499" top="0.78740157499999996" bottom="0.78740157499999996" header="0.3" footer="0.3"/>
  <pageSetup paperSize="9" orientation="landscape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</dc:creator>
  <cp:lastModifiedBy>TS</cp:lastModifiedBy>
  <cp:lastPrinted>2014-02-28T09:52:57Z</cp:lastPrinted>
  <dcterms:created xsi:type="dcterms:W3CDTF">2009-04-08T07:15:50Z</dcterms:created>
  <dcterms:modified xsi:type="dcterms:W3CDTF">2021-04-20T05:05:52Z</dcterms:modified>
</cp:coreProperties>
</file>